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<sst xmlns="http://schemas.openxmlformats.org/spreadsheetml/2006/main" count="305" uniqueCount="118">
  <si>
    <t>Prefeitura Municipal de Schroeder - SC</t>
  </si>
  <si>
    <t>SEMOB - SECRETARIA MUNICIPAL DE OBRAS E INFRAESTRUTURA URBANA</t>
  </si>
  <si>
    <t>Data do documento:</t>
  </si>
  <si>
    <t>03/07/2024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</si>
  <si>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</si>
  <si>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</si>
  <si>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</si>
  <si>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</si>
  <si>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</si>
  <si>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</si>
  <si>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</si>
  <si>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</si>
  <si>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</si>
  <si>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</si>
  <si>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</si>
  <si>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</si>
  <si>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EXECUÇÃO DE ESTACIONAMENTO NA ESCOLA EMÍLIO DA SILVA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</si>
  <si>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</si>
  <si>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</si>
  <si>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</si>
  <si>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</si>
  <si>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</si>
  <si>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</si>
  <si>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</si>
  <si>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</si>
  <si>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</si>
  <si>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</si>
  <si>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</si>
  <si>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</si>
  <si>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</si>
  <si>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</si>
  <si>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</si>
  <si>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</si>
  <si>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</si>
  <si>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</si>
  <si>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</si>
  <si>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</si>
  <si>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</si>
  <si>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</si>
  <si>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</si>
  <si>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</si>
  <si>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>SERVIÇOS TOPOGRÁFICOS PARA PAVIMENTAÇÃO (LOCAÇÃO DO GREIDE E NIVELAMENTO) - INCLUSO ACOMPANHAMENTO E NOTA DE SERVIÇOS.</t>
  </si>
  <si>
    <t>1.3</t>
  </si>
  <si>
    <t>REGULARIZAÇÃO E NIVELAMENTO DA ÁREA DO PÁTIO A SER ASSENTADO O PAVIMENTO COM PISO INTERTRAVADO, MAIS ÍNDICE DE EMPOLAMENTO DO MATERIAL DE 30%</t>
  </si>
  <si>
    <t>M3</t>
  </si>
  <si>
    <t>1.4</t>
  </si>
  <si>
    <t>TRANSPORTE DE SOLOS INSERVÍVEIS COM CAMINHÃO BASCULANTE DE 10 M³, EM VIA URBANA PAVIMENTADA, DMT ATÉ 30 KM (UNIDADE: M3XKM). AF_07/2020 (CONSIDERADO 1,8KM)</t>
  </si>
  <si>
    <t>M3XKM</t>
  </si>
  <si>
    <t>2</t>
  </si>
  <si>
    <t>CALÇADA EM PAVER</t>
  </si>
  <si>
    <t>2.1</t>
  </si>
  <si>
    <t>ASSENTAMENTO DE GUIA (MEIO-FIO) EM TRECHO RETO, PRÉ MOLDADO EM CONCRETO, DIMENSÕES 100X15X13X30 CM (COMPRIMENTO X BASE INFERIOR X BASE SUPERIOR X ALTURA). AF_06/2016</t>
  </si>
  <si>
    <t>M</t>
  </si>
  <si>
    <t>2.2</t>
  </si>
  <si>
    <t>LASTRO COM MATERIAL GRANULAR (PEDRA BRITADA N.2), APLICADO SOBRE SOLO, ESPESSURA DE 5 CM - INCLUSO PLACAS VIBRATÓRIAS, PARA EXECUÇÃO DO PASSEIO - BASE SINAP CÓD. 96624</t>
  </si>
  <si>
    <t>2.3</t>
  </si>
  <si>
    <t>EXECUÇÃO DE PAVIMENTO EM PISO INTERTRAVADO, COM BLOCO 16 FACES DE 22 X 11 CM, ESPESSURA 8 CM, (AREIA MEDIA E PÓ DE PEDRA, CALCETEIRO, SERVENTE, PLACAS VIBRATÓRIAS E CORTADORAS DE PISO). AF_10/2022</t>
  </si>
  <si>
    <t>3</t>
  </si>
  <si>
    <t>SINALIZAÇÃO</t>
  </si>
  <si>
    <t>3.1</t>
  </si>
  <si>
    <t>SINALIZAÇÃO HORIZONTAL COM TINTA RETRORREFLETIVA A BASE DE RESINA ACRÍLICA COM MICROESFERAS DE VIDRO, E = 30 CM, APLICAÇÃO MANUAL. AF_05/2021</t>
  </si>
  <si>
    <t>3.2</t>
  </si>
  <si>
    <t>CONCRETO FCK = 15MPA, TRAÇO 1:3,4:3,5 (EM MASSA SECA DE CIMENTO/ AREIA MÉDIA/ BRITA 1) - PREPARO MECÂNICO COM BETONEIRA 400 L. AF_05/2021</t>
  </si>
  <si>
    <t>3.3</t>
  </si>
  <si>
    <t>ESCAVAÇÃO MANUAL DE VALA COM PROFUNDIDADE MENOR OU IGUAL A 1,30 M. AF_02/2021</t>
  </si>
  <si>
    <t>3.4</t>
  </si>
  <si>
    <t>PLACA DE ADVERTÊNCIA EM AÇO, LADO DE 0,60 M - PELÍCULA RETRORREFLETIVA TIPO I + SI - FORNECIMENTO E IMPLANTAÇÃO</t>
  </si>
  <si>
    <t>UN</t>
  </si>
  <si>
    <t>3.5</t>
  </si>
  <si>
    <t>SUPORTE METÁLICO GALVANIZADO PARA PLACA DE ADVERTÊNCIA OU REGULAMENTAÇÃO - LADO OU DIÂMETRO DE 0,60 M - FORNECIMENTO E IMPLANTAÇÃO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</si>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</sst>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638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644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0" borderId="4" xfId="0" applyBorder="true" applyFont="true">
      <alignment horizontal="left" vertical="top"/>
      <protection locked="true"/>
    </xf>
    <xf numFmtId="0" fontId="35" fillId="0" borderId="4" xfId="0" applyBorder="true" applyFont="true">
      <alignment horizontal="left" vertical="top" wrapText="true"/>
      <protection locked="true"/>
    </xf>
    <xf numFmtId="0" fontId="36" fillId="0" borderId="4" xfId="0" applyBorder="true" applyFont="true">
      <alignment horizontal="center" vertical="top"/>
      <protection locked="true"/>
    </xf>
    <xf numFmtId="170" fontId="37" fillId="0" borderId="4" xfId="0" applyBorder="true" applyFont="true" applyNumberFormat="true">
      <alignment horizontal="right" vertical="top"/>
      <protection locked="true"/>
    </xf>
    <xf numFmtId="171" fontId="38" fillId="0" borderId="4" xfId="0" applyBorder="true" applyFont="true" applyNumberFormat="true">
      <alignment horizontal="right" vertical="top"/>
      <protection locked="true"/>
    </xf>
    <xf numFmtId="171" fontId="39" fillId="0" borderId="4" xfId="0" applyBorder="true" applyFont="true" applyNumberFormat="true">
      <alignment horizontal="right" vertical="top"/>
      <protection locked="true"/>
    </xf>
    <xf numFmtId="171" fontId="40" fillId="0" borderId="4" xfId="0" applyBorder="true" applyFont="true" applyNumberFormat="true">
      <alignment horizontal="right" vertical="top"/>
      <protection locked="true"/>
    </xf>
    <xf numFmtId="172" fontId="41" fillId="3" borderId="4" xfId="0" applyFill="true" applyBorder="true" applyFont="true" applyNumberFormat="true">
      <alignment vertical="top" horizontal="right"/>
      <protection locked="false"/>
    </xf>
    <xf numFmtId="173" fontId="42" fillId="0" borderId="4" xfId="0" applyBorder="true" applyFont="true" applyNumberFormat="true">
      <alignment horizontal="right" vertical="top"/>
      <protection locked="true"/>
    </xf>
    <xf numFmtId="4" fontId="43" fillId="0" borderId="4" xfId="0" applyBorder="true" applyFont="true" applyNumberFormat="true">
      <alignment horizontal="right" vertical="top"/>
      <protection locked="true"/>
    </xf>
    <xf numFmtId="4" fontId="44" fillId="0" borderId="4" xfId="0" applyBorder="true" applyFont="true" applyNumberFormat="true">
      <alignment horizontal="right" vertical="top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5" borderId="4" xfId="0" applyFill="true" applyBorder="true" applyFont="true">
      <alignment horizontal="left"/>
      <protection locked="true"/>
    </xf>
    <xf numFmtId="0" fontId="71" fillId="5" borderId="4" xfId="0" applyFill="true" applyBorder="true" applyFont="true">
      <alignment horizontal="left"/>
      <protection locked="true"/>
    </xf>
    <xf numFmtId="0" fontId="72" fillId="5" borderId="4" xfId="0" applyFill="true" applyBorder="true" applyFont="true">
      <alignment horizontal="left"/>
      <protection locked="true"/>
    </xf>
    <xf numFmtId="0" fontId="73" fillId="5" borderId="4" xfId="0" applyFill="true" applyBorder="true" applyFont="true">
      <alignment horizontal="left"/>
      <protection locked="true"/>
    </xf>
    <xf numFmtId="0" fontId="74" fillId="5" borderId="4" xfId="0" applyFill="true" applyBorder="true" applyFont="true">
      <alignment horizontal="left"/>
      <protection locked="true"/>
    </xf>
    <xf numFmtId="0" fontId="75" fillId="5" borderId="4" xfId="0" applyFill="true" applyBorder="true" applyFont="true">
      <alignment horizontal="left"/>
      <protection locked="true"/>
    </xf>
    <xf numFmtId="0" fontId="76" fillId="5" borderId="4" xfId="0" applyFill="true" applyBorder="true" applyFont="true">
      <alignment horizontal="left"/>
      <protection locked="true"/>
    </xf>
    <xf numFmtId="0" fontId="77" fillId="5" borderId="4" xfId="0" applyFill="true" applyBorder="true" applyFont="true">
      <alignment horizontal="left"/>
      <protection locked="true"/>
    </xf>
    <xf numFmtId="0" fontId="78" fillId="5" borderId="4" xfId="0" applyFill="true" applyBorder="true" applyFont="true">
      <alignment horizontal="left"/>
      <protection locked="true"/>
    </xf>
    <xf numFmtId="0" fontId="79" fillId="5" borderId="4" xfId="0" applyFill="true" applyBorder="true" applyFont="true">
      <alignment horizontal="left"/>
      <protection locked="true"/>
    </xf>
    <xf numFmtId="4" fontId="80" fillId="5" borderId="4" xfId="0" applyFill="true" applyBorder="true" applyFont="true" applyNumberFormat="true">
      <alignment horizontal="right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5" borderId="4" xfId="0" applyFill="true" applyBorder="true" applyFont="true">
      <alignment horizontal="left"/>
      <protection locked="true"/>
    </xf>
    <xf numFmtId="0" fontId="119" fillId="5" borderId="4" xfId="0" applyFill="true" applyBorder="true" applyFont="true">
      <alignment horizontal="left"/>
      <protection locked="true"/>
    </xf>
    <xf numFmtId="0" fontId="120" fillId="5" borderId="4" xfId="0" applyFill="true" applyBorder="true" applyFont="true">
      <alignment horizontal="left"/>
      <protection locked="true"/>
    </xf>
    <xf numFmtId="0" fontId="121" fillId="5" borderId="4" xfId="0" applyFill="true" applyBorder="true" applyFont="true">
      <alignment horizontal="left"/>
      <protection locked="true"/>
    </xf>
    <xf numFmtId="0" fontId="122" fillId="5" borderId="4" xfId="0" applyFill="true" applyBorder="true" applyFont="true">
      <alignment horizontal="left"/>
      <protection locked="true"/>
    </xf>
    <xf numFmtId="0" fontId="123" fillId="5" borderId="4" xfId="0" applyFill="true" applyBorder="true" applyFont="true">
      <alignment horizontal="left"/>
      <protection locked="true"/>
    </xf>
    <xf numFmtId="0" fontId="124" fillId="5" borderId="4" xfId="0" applyFill="true" applyBorder="true" applyFont="true">
      <alignment horizontal="left"/>
      <protection locked="true"/>
    </xf>
    <xf numFmtId="0" fontId="125" fillId="5" borderId="4" xfId="0" applyFill="true" applyBorder="true" applyFont="true">
      <alignment horizontal="left"/>
      <protection locked="true"/>
    </xf>
    <xf numFmtId="0" fontId="126" fillId="5" borderId="4" xfId="0" applyFill="true" applyBorder="true" applyFont="true">
      <alignment horizontal="left"/>
      <protection locked="true"/>
    </xf>
    <xf numFmtId="0" fontId="127" fillId="5" borderId="4" xfId="0" applyFill="true" applyBorder="true" applyFont="true">
      <alignment horizontal="left"/>
      <protection locked="true"/>
    </xf>
    <xf numFmtId="4" fontId="128" fillId="5" borderId="4" xfId="0" applyFill="true" applyBorder="true" applyFont="true" applyNumberFormat="true">
      <alignment horizontal="right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5" borderId="0" xfId="0" applyFill="true" applyFont="true">
      <alignment horizontal="right"/>
      <protection locked="true"/>
    </xf>
    <xf numFmtId="4" fontId="191" fillId="5" borderId="0" xfId="0" applyFill="true" applyFont="true" applyNumberFormat="true">
      <alignment horizontal="right"/>
      <protection locked="true"/>
    </xf>
    <xf numFmtId="0" fontId="192" fillId="7" borderId="0" xfId="0" applyFont="true" applyFill="true">
      <alignment horizontal="left" vertical="top"/>
      <protection locked="true"/>
    </xf>
    <xf numFmtId="0" fontId="193" fillId="3" borderId="0" xfId="0" applyFont="true" applyFill="true">
      <alignment horizontal="left" vertical="top"/>
      <protection locked="true"/>
    </xf>
    <xf numFmtId="0" fontId="194" fillId="0" borderId="5" xfId="0" applyFont="true" applyBorder="true">
      <alignment horizontal="center" vertical="top"/>
      <protection locked="true"/>
    </xf>
    <xf numFmtId="166" fontId="195" fillId="0" borderId="0" xfId="0" applyFont="true" applyNumberFormat="true">
      <alignment horizontal="center" vertical="top"/>
      <protection locked="true"/>
    </xf>
    <xf numFmtId="0" fontId="196" fillId="0" borderId="0" xfId="0" applyFont="true">
      <alignment horizontal="left" vertical="top"/>
      <protection locked="true"/>
    </xf>
    <xf numFmtId="165" fontId="197" fillId="0" borderId="0" xfId="0" applyFont="true" applyNumberFormat="true">
      <alignment horizontal="left" vertical="top"/>
      <protection locked="true"/>
    </xf>
    <xf numFmtId="168" fontId="19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199" fillId="5" borderId="4" xfId="0" applyFill="true" applyBorder="true" applyFont="true">
      <alignment horizontal="left"/>
      <protection locked="true"/>
    </xf>
    <xf numFmtId="0" fontId="200" fillId="5" borderId="4" xfId="0" applyFill="true" applyBorder="true" applyFont="true">
      <alignment horizontal="left"/>
      <protection locked="true"/>
    </xf>
    <xf numFmtId="0" fontId="201" fillId="5" borderId="4" xfId="0" applyFill="true" applyBorder="true" applyFont="true">
      <alignment horizontal="left"/>
      <protection locked="true"/>
    </xf>
    <xf numFmtId="0" fontId="202" fillId="5" borderId="4" xfId="0" applyFill="true" applyBorder="true" applyFont="true">
      <alignment horizontal="left"/>
      <protection locked="true"/>
    </xf>
    <xf numFmtId="0" fontId="203" fillId="5" borderId="4" xfId="0" applyFill="true" applyBorder="true" applyFont="true">
      <alignment horizontal="left"/>
      <protection locked="true"/>
    </xf>
    <xf numFmtId="0" fontId="204" fillId="5" borderId="4" xfId="0" applyFill="true" applyBorder="true" applyFont="true">
      <alignment horizontal="left"/>
      <protection locked="true"/>
    </xf>
    <xf numFmtId="0" fontId="205" fillId="5" borderId="4" xfId="0" applyFill="true" applyBorder="true" applyFont="true">
      <alignment horizontal="left"/>
      <protection locked="true"/>
    </xf>
    <xf numFmtId="0" fontId="206" fillId="5" borderId="4" xfId="0" applyFill="true" applyBorder="true" applyFont="true">
      <alignment horizontal="left"/>
      <protection locked="true"/>
    </xf>
    <xf numFmtId="0" fontId="207" fillId="5" borderId="4" xfId="0" applyFill="true" applyBorder="true" applyFont="true">
      <alignment horizontal="left"/>
      <protection locked="true"/>
    </xf>
    <xf numFmtId="0" fontId="208" fillId="0" borderId="4" xfId="0" applyBorder="true" applyFont="true">
      <alignment horizontal="left" vertical="top"/>
      <protection locked="true"/>
    </xf>
    <xf numFmtId="0" fontId="209" fillId="0" borderId="4" xfId="0" applyBorder="true" applyFont="true">
      <alignment horizontal="left" vertical="top" wrapText="true"/>
      <protection locked="true"/>
    </xf>
    <xf numFmtId="4" fontId="210" fillId="3" borderId="4" xfId="0" applyFill="true" applyBorder="true" applyFont="true" applyNumberFormat="true">
      <alignment vertical="top" horizontal="right"/>
      <protection locked="fals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3" borderId="4" xfId="0" applyFill="true" applyBorder="true" applyFont="true" applyNumberFormat="true">
      <alignment vertical="top" horizontal="right"/>
      <protection locked="false"/>
    </xf>
    <xf numFmtId="4" fontId="213" fillId="0" borderId="4" xfId="0" applyBorder="true" applyFont="true" applyNumberFormat="true">
      <alignment horizontal="right" vertical="top"/>
      <protection locked="true"/>
    </xf>
    <xf numFmtId="4" fontId="214" fillId="5" borderId="4" xfId="0" applyFill="true" applyBorder="true" applyFont="true" applyNumberFormat="true">
      <alignment horizontal="right" vertical="top"/>
      <protection locked="true"/>
    </xf>
    <xf numFmtId="4" fontId="215" fillId="5" borderId="4" xfId="0" applyFill="true" applyBorder="true" applyFont="true" applyNumberFormat="true">
      <alignment horizontal="right" vertical="top"/>
      <protection locked="true"/>
    </xf>
    <xf numFmtId="0" fontId="216" fillId="0" borderId="4" xfId="0" applyBorder="true" applyFont="true">
      <alignment horizontal="left" vertical="top"/>
      <protection locked="true"/>
    </xf>
    <xf numFmtId="0" fontId="217" fillId="0" borderId="4" xfId="0" applyBorder="true" applyFont="true">
      <alignment horizontal="left" vertical="top" wrapText="true"/>
      <protection locked="true"/>
    </xf>
    <xf numFmtId="4" fontId="218" fillId="3" borderId="4" xfId="0" applyFill="true" applyBorder="true" applyFont="true" applyNumberFormat="true">
      <alignment vertical="top" horizontal="right"/>
      <protection locked="false"/>
    </xf>
    <xf numFmtId="4" fontId="219" fillId="0" borderId="4" xfId="0" applyBorder="true" applyFont="true" applyNumberFormat="true">
      <alignment horizontal="right" vertical="top"/>
      <protection locked="true"/>
    </xf>
    <xf numFmtId="4" fontId="220" fillId="3" borderId="4" xfId="0" applyFill="true" applyBorder="true" applyFont="true" applyNumberFormat="true">
      <alignment vertical="top" horizontal="right"/>
      <protection locked="false"/>
    </xf>
    <xf numFmtId="4" fontId="221" fillId="0" borderId="4" xfId="0" applyBorder="true" applyFont="true" applyNumberFormat="true">
      <alignment horizontal="right" vertical="top"/>
      <protection locked="true"/>
    </xf>
    <xf numFmtId="4" fontId="222" fillId="5" borderId="4" xfId="0" applyFill="true" applyBorder="true" applyFont="true" applyNumberFormat="true">
      <alignment horizontal="right" vertical="top"/>
      <protection locked="true"/>
    </xf>
    <xf numFmtId="4" fontId="223" fillId="5" borderId="4" xfId="0" applyFill="true" applyBorder="true" applyFont="true" applyNumberFormat="true">
      <alignment horizontal="right" vertical="top"/>
      <protection locked="true"/>
    </xf>
    <xf numFmtId="0" fontId="224" fillId="0" borderId="4" xfId="0" applyBorder="true" applyFont="true">
      <alignment horizontal="left" vertical="top"/>
      <protection locked="true"/>
    </xf>
    <xf numFmtId="0" fontId="225" fillId="0" borderId="4" xfId="0" applyBorder="true" applyFont="true">
      <alignment horizontal="left" vertical="top" wrapText="true"/>
      <protection locked="true"/>
    </xf>
    <xf numFmtId="4" fontId="226" fillId="3" borderId="4" xfId="0" applyFill="true" applyBorder="true" applyFont="true" applyNumberFormat="true">
      <alignment vertical="top" horizontal="right"/>
      <protection locked="false"/>
    </xf>
    <xf numFmtId="4" fontId="227" fillId="0" borderId="4" xfId="0" applyBorder="true" applyFont="true" applyNumberFormat="true">
      <alignment horizontal="right" vertical="top"/>
      <protection locked="true"/>
    </xf>
    <xf numFmtId="4" fontId="228" fillId="3" borderId="4" xfId="0" applyFill="true" applyBorder="true" applyFont="true" applyNumberFormat="true">
      <alignment vertical="top" horizontal="right"/>
      <protection locked="false"/>
    </xf>
    <xf numFmtId="4" fontId="229" fillId="0" borderId="4" xfId="0" applyBorder="true" applyFont="true" applyNumberFormat="true">
      <alignment horizontal="right" vertical="top"/>
      <protection locked="true"/>
    </xf>
    <xf numFmtId="4" fontId="230" fillId="5" borderId="4" xfId="0" applyFill="true" applyBorder="true" applyFont="true" applyNumberFormat="true">
      <alignment horizontal="right" vertical="top"/>
      <protection locked="true"/>
    </xf>
    <xf numFmtId="4" fontId="231" fillId="5" borderId="4" xfId="0" applyFill="true" applyBorder="true" applyFont="true" applyNumberFormat="true">
      <alignment horizontal="right" vertical="top"/>
      <protection locked="true"/>
    </xf>
    <xf numFmtId="0" fontId="232" fillId="5" borderId="4" xfId="0" applyFill="true" applyBorder="true" applyFont="true">
      <alignment horizontal="left"/>
      <protection locked="true"/>
    </xf>
    <xf numFmtId="0" fontId="233" fillId="5" borderId="4" xfId="0" applyFill="true" applyBorder="true" applyFont="true">
      <alignment horizontal="left"/>
      <protection locked="true"/>
    </xf>
    <xf numFmtId="4" fontId="234" fillId="5" borderId="4" xfId="0" applyFill="true" applyBorder="true" applyFont="true" applyNumberFormat="true">
      <alignment horizontal="right"/>
      <protection locked="true"/>
    </xf>
    <xf numFmtId="4" fontId="235" fillId="5" borderId="4" xfId="0" applyFill="true" applyBorder="true" applyFont="true" applyNumberFormat="true">
      <alignment horizontal="right"/>
      <protection locked="true"/>
    </xf>
    <xf numFmtId="0" fontId="236" fillId="5" borderId="4" xfId="0" applyFill="true" applyBorder="true" applyFont="true">
      <alignment horizontal="left"/>
      <protection locked="true"/>
    </xf>
    <xf numFmtId="4" fontId="237" fillId="5" borderId="4" xfId="0" applyFill="true" applyBorder="true" applyFont="true" applyNumberFormat="true">
      <alignment horizontal="right"/>
      <protection locked="true"/>
    </xf>
    <xf numFmtId="0" fontId="238" fillId="5" borderId="4" xfId="0" applyFill="true" applyBorder="true" applyFont="true">
      <alignment horizontal="left"/>
      <protection locked="true"/>
    </xf>
    <xf numFmtId="4" fontId="239" fillId="5" borderId="4" xfId="0" applyFill="true" applyBorder="true" applyFont="true" applyNumberFormat="true">
      <alignment horizontal="right"/>
      <protection locked="true"/>
    </xf>
    <xf numFmtId="4" fontId="240" fillId="5" borderId="4" xfId="0" applyFill="true" applyBorder="true" applyFont="true" applyNumberFormat="true">
      <alignment horizontal="right"/>
      <protection locked="true"/>
    </xf>
    <xf numFmtId="0" fontId="241" fillId="0" borderId="0" xfId="0" applyFont="true">
      <alignment horizontal="left" vertical="top"/>
      <protection locked="true"/>
    </xf>
    <xf numFmtId="165" fontId="242" fillId="0" borderId="0" xfId="0" applyFont="true" applyNumberFormat="true">
      <alignment horizontal="left" vertical="top"/>
      <protection locked="true"/>
    </xf>
    <xf numFmtId="168" fontId="243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244" fillId="5" borderId="4" xfId="0" applyFill="true" applyBorder="true" applyFont="true">
      <alignment horizontal="left"/>
      <protection locked="true"/>
    </xf>
    <xf numFmtId="0" fontId="245" fillId="5" borderId="4" xfId="0" applyFill="true" applyBorder="true" applyFont="true">
      <alignment horizontal="left"/>
      <protection locked="true"/>
    </xf>
    <xf numFmtId="0" fontId="246" fillId="5" borderId="4" xfId="0" applyFill="true" applyBorder="true" applyFont="true">
      <alignment horizontal="left"/>
      <protection locked="true"/>
    </xf>
    <xf numFmtId="0" fontId="247" fillId="5" borderId="4" xfId="0" applyFill="true" applyBorder="true" applyFont="true">
      <alignment horizontal="left"/>
      <protection locked="true"/>
    </xf>
    <xf numFmtId="0" fontId="248" fillId="5" borderId="4" xfId="0" applyFill="true" applyBorder="true" applyFont="true">
      <alignment horizontal="left"/>
      <protection locked="true"/>
    </xf>
    <xf numFmtId="0" fontId="249" fillId="5" borderId="4" xfId="0" applyFill="true" applyBorder="true" applyFont="true">
      <alignment horizontal="left"/>
      <protection locked="true"/>
    </xf>
    <xf numFmtId="0" fontId="250" fillId="5" borderId="4" xfId="0" applyFill="true" applyBorder="true" applyFont="true">
      <alignment horizontal="left"/>
      <protection locked="true"/>
    </xf>
    <xf numFmtId="0" fontId="251" fillId="5" borderId="4" xfId="0" applyFill="true" applyBorder="true" applyFont="true">
      <alignment horizontal="left"/>
      <protection locked="true"/>
    </xf>
    <xf numFmtId="0" fontId="252" fillId="5" borderId="4" xfId="0" applyFill="true" applyBorder="true" applyFont="true">
      <alignment horizontal="left"/>
      <protection locked="true"/>
    </xf>
    <xf numFmtId="0" fontId="253" fillId="0" borderId="4" xfId="0" applyBorder="true" applyFont="true">
      <alignment horizontal="left" vertical="top"/>
      <protection locked="true"/>
    </xf>
    <xf numFmtId="4" fontId="254" fillId="0" borderId="4" xfId="0" applyBorder="true" applyFont="true" applyNumberFormat="true">
      <alignment horizontal="right" vertical="top"/>
      <protection locked="true"/>
    </xf>
    <xf numFmtId="4" fontId="255" fillId="0" borderId="4" xfId="0" applyBorder="true" applyFont="true" applyNumberFormat="true">
      <alignment horizontal="right" vertical="top"/>
      <protection locked="true"/>
    </xf>
    <xf numFmtId="4" fontId="256" fillId="3" borderId="4" xfId="0" applyFill="true" applyBorder="true" applyFont="true" applyNumberFormat="true">
      <alignment vertical="top"/>
      <protection locked="false"/>
    </xf>
    <xf numFmtId="0" fontId="257" fillId="0" borderId="4" xfId="0" applyBorder="true" applyFont="true">
      <alignment horizontal="left" vertical="top"/>
      <protection locked="true"/>
    </xf>
    <xf numFmtId="0" fontId="258" fillId="0" borderId="4" xfId="0" applyBorder="true" applyFont="true">
      <alignment horizontal="left" vertical="top"/>
      <protection locked="true"/>
    </xf>
    <xf numFmtId="0" fontId="259" fillId="0" borderId="4" xfId="0" applyBorder="true" applyFont="true">
      <alignment horizontal="left" vertical="top"/>
      <protection locked="true"/>
    </xf>
    <xf numFmtId="0" fontId="260" fillId="0" borderId="4" xfId="0" applyBorder="true" applyFont="true">
      <alignment horizontal="left" vertical="top"/>
      <protection locked="true"/>
    </xf>
    <xf numFmtId="0" fontId="261" fillId="0" borderId="4" xfId="0" applyBorder="true" applyFont="true">
      <alignment horizontal="left" vertical="top"/>
      <protection locked="true"/>
    </xf>
    <xf numFmtId="0" fontId="262" fillId="0" borderId="0" xfId="0" applyFont="true"/>
    <xf numFmtId="0" fontId="263" fillId="0" borderId="4" xfId="0" applyBorder="true" applyFont="true">
      <alignment horizontal="left" vertical="top"/>
      <protection locked="true"/>
    </xf>
    <xf numFmtId="4" fontId="264" fillId="0" borderId="4" xfId="0" applyBorder="true" applyFont="true" applyNumberFormat="true">
      <alignment horizontal="right" vertical="top"/>
      <protection locked="true"/>
    </xf>
    <xf numFmtId="4" fontId="265" fillId="0" borderId="4" xfId="0" applyBorder="true" applyFont="true" applyNumberFormat="true">
      <alignment horizontal="right" vertical="top"/>
      <protection locked="true"/>
    </xf>
    <xf numFmtId="4" fontId="266" fillId="3" borderId="4" xfId="0" applyFill="true" applyBorder="true" applyFont="true" applyNumberFormat="true">
      <alignment vertical="top"/>
      <protection locked="false"/>
    </xf>
    <xf numFmtId="0" fontId="267" fillId="0" borderId="4" xfId="0" applyBorder="true" applyFont="true">
      <alignment horizontal="left" vertical="top"/>
      <protection locked="true"/>
    </xf>
    <xf numFmtId="0" fontId="268" fillId="0" borderId="4" xfId="0" applyBorder="true" applyFont="true">
      <alignment horizontal="left" vertical="top"/>
      <protection locked="true"/>
    </xf>
    <xf numFmtId="0" fontId="269" fillId="0" borderId="4" xfId="0" applyBorder="true" applyFont="true">
      <alignment horizontal="left" vertical="top"/>
      <protection locked="true"/>
    </xf>
    <xf numFmtId="0" fontId="270" fillId="0" borderId="4" xfId="0" applyBorder="true" applyFont="true">
      <alignment horizontal="left" vertical="top"/>
      <protection locked="true"/>
    </xf>
    <xf numFmtId="0" fontId="271" fillId="0" borderId="4" xfId="0" applyBorder="true" applyFont="true">
      <alignment horizontal="left" vertical="top"/>
      <protection locked="true"/>
    </xf>
    <xf numFmtId="0" fontId="272" fillId="0" borderId="0" xfId="0" applyFont="true"/>
    <xf numFmtId="0" fontId="273" fillId="0" borderId="4" xfId="0" applyBorder="true" applyFont="true">
      <alignment horizontal="left" vertical="top"/>
      <protection locked="true"/>
    </xf>
    <xf numFmtId="4" fontId="274" fillId="0" borderId="4" xfId="0" applyBorder="true" applyFont="true" applyNumberFormat="true">
      <alignment horizontal="right" vertical="top"/>
      <protection locked="true"/>
    </xf>
    <xf numFmtId="4" fontId="275" fillId="0" borderId="4" xfId="0" applyBorder="true" applyFont="true" applyNumberFormat="true">
      <alignment horizontal="right" vertical="top"/>
      <protection locked="true"/>
    </xf>
    <xf numFmtId="4" fontId="276" fillId="3" borderId="4" xfId="0" applyFill="true" applyBorder="true" applyFont="true" applyNumberFormat="true">
      <alignment vertical="top"/>
      <protection locked="false"/>
    </xf>
    <xf numFmtId="0" fontId="277" fillId="0" borderId="4" xfId="0" applyBorder="true" applyFont="true">
      <alignment horizontal="left" vertical="top"/>
      <protection locked="true"/>
    </xf>
    <xf numFmtId="0" fontId="278" fillId="0" borderId="4" xfId="0" applyBorder="true" applyFont="true">
      <alignment horizontal="left" vertical="top"/>
      <protection locked="true"/>
    </xf>
    <xf numFmtId="0" fontId="279" fillId="0" borderId="4" xfId="0" applyBorder="true" applyFont="true">
      <alignment horizontal="left" vertical="top"/>
      <protection locked="true"/>
    </xf>
    <xf numFmtId="0" fontId="280" fillId="0" borderId="4" xfId="0" applyBorder="true" applyFont="true">
      <alignment horizontal="left" vertical="top"/>
      <protection locked="true"/>
    </xf>
    <xf numFmtId="0" fontId="281" fillId="0" borderId="4" xfId="0" applyBorder="true" applyFont="true">
      <alignment horizontal="left" vertical="top"/>
      <protection locked="true"/>
    </xf>
    <xf numFmtId="0" fontId="282" fillId="0" borderId="0" xfId="0" applyFont="true"/>
    <xf numFmtId="0" fontId="283" fillId="0" borderId="4" xfId="0" applyBorder="true" applyFont="true">
      <alignment horizontal="lef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4" fontId="285" fillId="0" borderId="4" xfId="0" applyBorder="true" applyFont="true" applyNumberFormat="true">
      <alignment horizontal="right" vertical="top"/>
      <protection locked="true"/>
    </xf>
    <xf numFmtId="4" fontId="286" fillId="3" borderId="4" xfId="0" applyFill="true" applyBorder="true" applyFont="true" applyNumberFormat="true">
      <alignment vertical="top"/>
      <protection locked="false"/>
    </xf>
    <xf numFmtId="0" fontId="287" fillId="0" borderId="4" xfId="0" applyBorder="true" applyFont="true">
      <alignment horizontal="left" vertical="top"/>
      <protection locked="true"/>
    </xf>
    <xf numFmtId="0" fontId="288" fillId="0" borderId="4" xfId="0" applyBorder="true" applyFont="true">
      <alignment horizontal="left" vertical="top"/>
      <protection locked="true"/>
    </xf>
    <xf numFmtId="0" fontId="289" fillId="0" borderId="4" xfId="0" applyBorder="true" applyFont="true">
      <alignment horizontal="left" vertical="top"/>
      <protection locked="true"/>
    </xf>
    <xf numFmtId="0" fontId="290" fillId="0" borderId="4" xfId="0" applyBorder="true" applyFont="true">
      <alignment horizontal="left" vertical="top"/>
      <protection locked="true"/>
    </xf>
    <xf numFmtId="0" fontId="291" fillId="0" borderId="4" xfId="0" applyBorder="true" applyFont="true">
      <alignment horizontal="left" vertical="top"/>
      <protection locked="true"/>
    </xf>
    <xf numFmtId="0" fontId="292" fillId="0" borderId="0" xfId="0" applyFont="true"/>
    <xf numFmtId="0" fontId="293" fillId="0" borderId="4" xfId="0" applyBorder="true" applyFont="true">
      <alignment horizontal="left" vertical="top"/>
      <protection locked="true"/>
    </xf>
    <xf numFmtId="4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3" borderId="4" xfId="0" applyFill="true" applyBorder="true" applyFont="true" applyNumberFormat="true">
      <alignment vertical="top"/>
      <protection locked="false"/>
    </xf>
    <xf numFmtId="0" fontId="297" fillId="0" borderId="4" xfId="0" applyBorder="true" applyFont="true">
      <alignment horizontal="left" vertical="top"/>
      <protection locked="true"/>
    </xf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/>
      <protection locked="true"/>
    </xf>
    <xf numFmtId="0" fontId="300" fillId="0" borderId="4" xfId="0" applyBorder="true" applyFont="true">
      <alignment horizontal="left" vertical="top"/>
      <protection locked="true"/>
    </xf>
    <xf numFmtId="0" fontId="301" fillId="0" borderId="4" xfId="0" applyBorder="true" applyFont="true">
      <alignment horizontal="left" vertical="top"/>
      <protection locked="true"/>
    </xf>
    <xf numFmtId="0" fontId="302" fillId="0" borderId="0" xfId="0" applyFont="true"/>
    <xf numFmtId="0" fontId="303" fillId="0" borderId="4" xfId="0" applyBorder="true" applyFont="true">
      <alignment horizontal="left" vertical="top"/>
      <protection locked="true"/>
    </xf>
    <xf numFmtId="4" fontId="304" fillId="0" borderId="4" xfId="0" applyBorder="true" applyFont="true" applyNumberFormat="true">
      <alignment horizontal="right" vertical="top"/>
      <protection locked="true"/>
    </xf>
    <xf numFmtId="4" fontId="305" fillId="0" borderId="4" xfId="0" applyBorder="true" applyFont="true" applyNumberFormat="true">
      <alignment horizontal="right" vertical="top"/>
      <protection locked="true"/>
    </xf>
    <xf numFmtId="4" fontId="306" fillId="0" borderId="4" xfId="0" applyBorder="true" applyFont="true" applyNumberFormat="true">
      <alignment horizontal="right" vertical="top"/>
      <protection locked="true"/>
    </xf>
    <xf numFmtId="0" fontId="307" fillId="0" borderId="4" xfId="0" applyBorder="true" applyFont="true">
      <alignment horizontal="left" vertical="top"/>
      <protection locked="true"/>
    </xf>
    <xf numFmtId="0" fontId="308" fillId="0" borderId="4" xfId="0" applyBorder="true" applyFont="true">
      <alignment horizontal="left" vertical="top"/>
      <protection locked="true"/>
    </xf>
    <xf numFmtId="0" fontId="309" fillId="0" borderId="4" xfId="0" applyBorder="true" applyFont="true">
      <alignment horizontal="left" vertical="top"/>
      <protection locked="true"/>
    </xf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/>
      <protection locked="true"/>
    </xf>
    <xf numFmtId="0" fontId="312" fillId="0" borderId="0" xfId="0" applyFont="true"/>
    <xf numFmtId="0" fontId="313" fillId="0" borderId="4" xfId="0" applyBorder="true" applyFont="true">
      <alignment horizontal="left" vertical="top"/>
      <protection locked="true"/>
    </xf>
    <xf numFmtId="4" fontId="314" fillId="0" borderId="4" xfId="0" applyBorder="true" applyFont="true" applyNumberFormat="true">
      <alignment horizontal="right" vertical="top"/>
      <protection locked="true"/>
    </xf>
    <xf numFmtId="0" fontId="315" fillId="0" borderId="4" xfId="0" applyBorder="true" applyFont="true">
      <alignment horizontal="left" vertical="top"/>
      <protection locked="true"/>
    </xf>
    <xf numFmtId="0" fontId="316" fillId="0" borderId="4" xfId="0" applyBorder="true" applyFont="true">
      <alignment horizontal="left" vertical="top"/>
      <protection locked="true"/>
    </xf>
    <xf numFmtId="0" fontId="317" fillId="0" borderId="4" xfId="0" applyBorder="true" applyFont="true">
      <alignment horizontal="left" vertical="top"/>
      <protection locked="true"/>
    </xf>
    <xf numFmtId="4" fontId="318" fillId="3" borderId="4" xfId="0" applyFill="true" applyBorder="true" applyNumberFormat="true" applyFont="true">
      <alignment vertical="top" horizontal="right"/>
      <protection locked="false"/>
    </xf>
    <xf numFmtId="0" fontId="319" fillId="0" borderId="0" xfId="0" applyFont="true"/>
    <xf numFmtId="0" fontId="320" fillId="0" borderId="4" xfId="0" applyBorder="true" applyFont="true">
      <alignment horizontal="left" vertical="top"/>
      <protection locked="true"/>
    </xf>
    <xf numFmtId="0" fontId="321" fillId="0" borderId="4" xfId="0" applyBorder="true" applyFont="true">
      <alignment horizontal="left" vertical="top"/>
      <protection locked="true"/>
    </xf>
    <xf numFmtId="0" fontId="322" fillId="0" borderId="4" xfId="0" applyBorder="true" applyFont="true">
      <alignment horizontal="left" vertical="top"/>
      <protection locked="true"/>
    </xf>
    <xf numFmtId="4" fontId="323" fillId="3" borderId="4" xfId="0" applyFill="true" applyBorder="true" applyNumberFormat="true" applyFont="true">
      <alignment vertical="top" horizontal="right"/>
      <protection locked="false"/>
    </xf>
    <xf numFmtId="0" fontId="324" fillId="0" borderId="0" xfId="0" applyFont="true"/>
    <xf numFmtId="0" fontId="325" fillId="0" borderId="4" xfId="0" applyBorder="true" applyFont="true">
      <alignment horizontal="left" vertical="top"/>
      <protection locked="true"/>
    </xf>
    <xf numFmtId="0" fontId="326" fillId="0" borderId="4" xfId="0" applyBorder="true" applyFont="true">
      <alignment horizontal="left" vertical="top"/>
      <protection locked="true"/>
    </xf>
    <xf numFmtId="0" fontId="327" fillId="0" borderId="4" xfId="0" applyBorder="true" applyFont="true">
      <alignment horizontal="left" vertical="top"/>
      <protection locked="true"/>
    </xf>
    <xf numFmtId="4" fontId="328" fillId="3" borderId="4" xfId="0" applyFill="true" applyBorder="true" applyNumberFormat="true" applyFont="true">
      <alignment vertical="top" horizontal="right"/>
      <protection locked="false"/>
    </xf>
    <xf numFmtId="0" fontId="329" fillId="0" borderId="4" xfId="0" applyBorder="true" applyFont="true">
      <alignment horizontal="left" vertical="top"/>
      <protection locked="true"/>
    </xf>
    <xf numFmtId="0" fontId="330" fillId="0" borderId="4" xfId="0" applyBorder="true" applyFont="true">
      <alignment horizontal="left" vertical="top"/>
      <protection locked="true"/>
    </xf>
    <xf numFmtId="0" fontId="331" fillId="0" borderId="4" xfId="0" applyBorder="true" applyFont="true">
      <alignment horizontal="left" vertical="top"/>
      <protection locked="true"/>
    </xf>
    <xf numFmtId="4" fontId="332" fillId="5" borderId="4" xfId="0" applyFill="true" applyBorder="true" applyFont="true" applyNumberFormat="true">
      <alignment horizontal="right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/>
      <protection locked="true"/>
    </xf>
    <xf numFmtId="0" fontId="336" fillId="0" borderId="4" xfId="0" applyBorder="true" applyFont="true">
      <alignment horizontal="left" vertical="top"/>
      <protection locked="true"/>
    </xf>
    <xf numFmtId="4" fontId="337" fillId="3" borderId="4" xfId="0" applyFill="true" applyBorder="true" applyNumberFormat="true" applyFont="true">
      <alignment vertical="top" horizontal="right"/>
      <protection locked="false"/>
    </xf>
    <xf numFmtId="0" fontId="338" fillId="0" borderId="5" xfId="0" applyFont="true" applyBorder="true">
      <alignment horizontal="center" vertical="top"/>
      <protection locked="true"/>
    </xf>
    <xf numFmtId="166" fontId="339" fillId="0" borderId="0" xfId="0" applyFont="true" applyNumberFormat="true">
      <alignment horizontal="center" vertical="top"/>
      <protection locked="true"/>
    </xf>
    <xf numFmtId="0" fontId="340" fillId="0" borderId="0" xfId="0" applyFont="true">
      <alignment horizontal="left" vertical="top"/>
      <protection locked="true"/>
    </xf>
    <xf numFmtId="165" fontId="341" fillId="0" borderId="0" xfId="0" applyFont="true" applyNumberFormat="true">
      <alignment horizontal="left" vertical="top"/>
      <protection locked="true"/>
    </xf>
    <xf numFmtId="168" fontId="34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343" fillId="5" borderId="4" xfId="0" applyFill="true" applyBorder="true" applyFont="true">
      <alignment horizontal="left"/>
      <protection locked="true"/>
    </xf>
    <xf numFmtId="0" fontId="344" fillId="5" borderId="4" xfId="0" applyFill="true" applyBorder="true" applyFont="true">
      <alignment horizontal="left"/>
      <protection locked="true"/>
    </xf>
    <xf numFmtId="0" fontId="345" fillId="5" borderId="4" xfId="0" applyFill="true" applyBorder="true" applyFont="true">
      <alignment horizontal="left"/>
      <protection locked="true"/>
    </xf>
    <xf numFmtId="0" fontId="346" fillId="5" borderId="4" xfId="0" applyFill="true" applyBorder="true" applyFont="true">
      <alignment horizontal="left"/>
      <protection locked="true"/>
    </xf>
    <xf numFmtId="0" fontId="347" fillId="5" borderId="4" xfId="0" applyFill="true" applyBorder="true" applyFont="true">
      <alignment horizontal="left"/>
      <protection locked="true"/>
    </xf>
    <xf numFmtId="0" fontId="348" fillId="5" borderId="4" xfId="0" applyFill="true" applyBorder="true" applyFont="true">
      <alignment horizontal="left"/>
      <protection locked="true"/>
    </xf>
    <xf numFmtId="0" fontId="349" fillId="5" borderId="4" xfId="0" applyFill="true" applyBorder="true" applyFont="true">
      <alignment horizontal="left"/>
      <protection locked="true"/>
    </xf>
    <xf numFmtId="0" fontId="350" fillId="5" borderId="4" xfId="0" applyFill="true" applyBorder="true" applyFont="true">
      <alignment horizontal="left"/>
      <protection locked="true"/>
    </xf>
    <xf numFmtId="0" fontId="351" fillId="5" borderId="4" xfId="0" applyFill="true" applyBorder="true" applyFont="true">
      <alignment horizontal="left"/>
      <protection locked="true"/>
    </xf>
    <xf numFmtId="0" fontId="352" fillId="0" borderId="4" xfId="0" applyBorder="true" applyFont="true">
      <alignment horizontal="left" vertical="top"/>
      <protection locked="true"/>
    </xf>
    <xf numFmtId="4" fontId="353" fillId="0" borderId="4" xfId="0" applyBorder="true" applyFont="true" applyNumberFormat="true">
      <alignment horizontal="right" vertical="top"/>
      <protection locked="true"/>
    </xf>
    <xf numFmtId="4" fontId="354" fillId="0" borderId="4" xfId="0" applyBorder="true" applyFont="true" applyNumberFormat="true">
      <alignment horizontal="right" vertical="top"/>
      <protection locked="true"/>
    </xf>
    <xf numFmtId="4" fontId="355" fillId="3" borderId="4" xfId="0" applyFill="true" applyBorder="true" applyFont="true" applyNumberFormat="true">
      <alignment vertical="top"/>
      <protection locked="false"/>
    </xf>
    <xf numFmtId="0" fontId="356" fillId="0" borderId="4" xfId="0" applyBorder="true" applyFont="true">
      <alignment horizontal="left" vertical="top"/>
      <protection locked="true"/>
    </xf>
    <xf numFmtId="0" fontId="357" fillId="0" borderId="4" xfId="0" applyBorder="true" applyFont="true">
      <alignment horizontal="left" vertical="top"/>
      <protection locked="true"/>
    </xf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/>
      <protection locked="true"/>
    </xf>
    <xf numFmtId="0" fontId="360" fillId="0" borderId="4" xfId="0" applyBorder="true" applyFont="true">
      <alignment horizontal="left" vertical="top"/>
      <protection locked="true"/>
    </xf>
    <xf numFmtId="0" fontId="361" fillId="0" borderId="0" xfId="0" applyFont="true"/>
    <xf numFmtId="0" fontId="362" fillId="0" borderId="4" xfId="0" applyBorder="true" applyFont="true">
      <alignment horizontal="left" vertical="top"/>
      <protection locked="true"/>
    </xf>
    <xf numFmtId="4" fontId="363" fillId="0" borderId="4" xfId="0" applyBorder="true" applyFont="true" applyNumberFormat="true">
      <alignment horizontal="right" vertical="top"/>
      <protection locked="true"/>
    </xf>
    <xf numFmtId="4" fontId="364" fillId="0" borderId="4" xfId="0" applyBorder="true" applyFont="true" applyNumberFormat="true">
      <alignment horizontal="right" vertical="top"/>
      <protection locked="true"/>
    </xf>
    <xf numFmtId="4" fontId="365" fillId="3" borderId="4" xfId="0" applyFill="true" applyBorder="true" applyFont="true" applyNumberFormat="true">
      <alignment vertical="top"/>
      <protection locked="false"/>
    </xf>
    <xf numFmtId="0" fontId="366" fillId="0" borderId="4" xfId="0" applyBorder="true" applyFont="true">
      <alignment horizontal="left" vertical="top"/>
      <protection locked="true"/>
    </xf>
    <xf numFmtId="0" fontId="367" fillId="0" borderId="4" xfId="0" applyBorder="true" applyFont="true">
      <alignment horizontal="left" vertical="top"/>
      <protection locked="true"/>
    </xf>
    <xf numFmtId="0" fontId="368" fillId="0" borderId="4" xfId="0" applyBorder="true" applyFont="true">
      <alignment horizontal="left" vertical="top"/>
      <protection locked="true"/>
    </xf>
    <xf numFmtId="0" fontId="369" fillId="0" borderId="4" xfId="0" applyBorder="true" applyFont="true">
      <alignment horizontal="left" vertical="top"/>
      <protection locked="true"/>
    </xf>
    <xf numFmtId="0" fontId="370" fillId="0" borderId="4" xfId="0" applyBorder="true" applyFont="true">
      <alignment horizontal="left" vertical="top"/>
      <protection locked="true"/>
    </xf>
    <xf numFmtId="0" fontId="371" fillId="0" borderId="0" xfId="0" applyFont="true"/>
    <xf numFmtId="0" fontId="372" fillId="0" borderId="4" xfId="0" applyBorder="true" applyFont="true">
      <alignment horizontal="left" vertical="top"/>
      <protection locked="true"/>
    </xf>
    <xf numFmtId="4" fontId="373" fillId="0" borderId="4" xfId="0" applyBorder="true" applyFont="true" applyNumberFormat="true">
      <alignment horizontal="right" vertical="top"/>
      <protection locked="true"/>
    </xf>
    <xf numFmtId="4" fontId="374" fillId="0" borderId="4" xfId="0" applyBorder="true" applyFont="true" applyNumberFormat="true">
      <alignment horizontal="right" vertical="top"/>
      <protection locked="true"/>
    </xf>
    <xf numFmtId="4" fontId="375" fillId="3" borderId="4" xfId="0" applyFill="true" applyBorder="true" applyFont="true" applyNumberFormat="true">
      <alignment vertical="top"/>
      <protection locked="false"/>
    </xf>
    <xf numFmtId="0" fontId="376" fillId="0" borderId="4" xfId="0" applyBorder="true" applyFont="true">
      <alignment horizontal="left" vertical="top"/>
      <protection locked="true"/>
    </xf>
    <xf numFmtId="0" fontId="377" fillId="0" borderId="4" xfId="0" applyBorder="true" applyFont="true">
      <alignment horizontal="left" vertical="top"/>
      <protection locked="true"/>
    </xf>
    <xf numFmtId="0" fontId="378" fillId="0" borderId="4" xfId="0" applyBorder="true" applyFont="true">
      <alignment horizontal="left" vertical="top"/>
      <protection locked="true"/>
    </xf>
    <xf numFmtId="0" fontId="379" fillId="0" borderId="4" xfId="0" applyBorder="true" applyFont="true">
      <alignment horizontal="left" vertical="top"/>
      <protection locked="true"/>
    </xf>
    <xf numFmtId="0" fontId="380" fillId="0" borderId="4" xfId="0" applyBorder="true" applyFont="true">
      <alignment horizontal="left" vertical="top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4" fontId="383" fillId="0" borderId="4" xfId="0" applyBorder="true" applyFont="true" applyNumberFormat="true">
      <alignment horizontal="right" vertical="top"/>
      <protection locked="true"/>
    </xf>
    <xf numFmtId="4" fontId="384" fillId="0" borderId="4" xfId="0" applyBorder="true" applyFont="true" applyNumberFormat="true">
      <alignment horizontal="right" vertical="top"/>
      <protection locked="true"/>
    </xf>
    <xf numFmtId="4" fontId="385" fillId="3" borderId="4" xfId="0" applyFill="true" applyBorder="true" applyFont="true" applyNumberFormat="true">
      <alignment vertical="top"/>
      <protection locked="false"/>
    </xf>
    <xf numFmtId="0" fontId="386" fillId="0" borderId="4" xfId="0" applyBorder="true" applyFont="true">
      <alignment horizontal="left" vertical="top"/>
      <protection locked="true"/>
    </xf>
    <xf numFmtId="0" fontId="387" fillId="0" borderId="4" xfId="0" applyBorder="true" applyFont="true">
      <alignment horizontal="left" vertical="top"/>
      <protection locked="true"/>
    </xf>
    <xf numFmtId="0" fontId="388" fillId="0" borderId="4" xfId="0" applyBorder="true" applyFont="true">
      <alignment horizontal="left" vertical="top"/>
      <protection locked="true"/>
    </xf>
    <xf numFmtId="0" fontId="389" fillId="0" borderId="4" xfId="0" applyBorder="true" applyFont="true">
      <alignment horizontal="left" vertical="top"/>
      <protection locked="true"/>
    </xf>
    <xf numFmtId="0" fontId="390" fillId="0" borderId="4" xfId="0" applyBorder="true" applyFont="true">
      <alignment horizontal="left" vertical="top"/>
      <protection locked="true"/>
    </xf>
    <xf numFmtId="0" fontId="391" fillId="0" borderId="0" xfId="0" applyFont="true"/>
    <xf numFmtId="0" fontId="392" fillId="0" borderId="4" xfId="0" applyBorder="true" applyFont="true">
      <alignment horizontal="left" vertical="top"/>
      <protection locked="true"/>
    </xf>
    <xf numFmtId="4" fontId="393" fillId="0" borderId="4" xfId="0" applyBorder="true" applyFont="true" applyNumberFormat="true">
      <alignment horizontal="right" vertical="top"/>
      <protection locked="true"/>
    </xf>
    <xf numFmtId="4" fontId="394" fillId="0" borderId="4" xfId="0" applyBorder="true" applyFont="true" applyNumberFormat="true">
      <alignment horizontal="right" vertical="top"/>
      <protection locked="true"/>
    </xf>
    <xf numFmtId="4" fontId="395" fillId="3" borderId="4" xfId="0" applyFill="true" applyBorder="true" applyFont="true" applyNumberFormat="true">
      <alignment vertical="top"/>
      <protection locked="false"/>
    </xf>
    <xf numFmtId="0" fontId="396" fillId="0" borderId="4" xfId="0" applyBorder="true" applyFont="true">
      <alignment horizontal="left" vertical="top"/>
      <protection locked="true"/>
    </xf>
    <xf numFmtId="0" fontId="397" fillId="0" borderId="4" xfId="0" applyBorder="true" applyFont="true">
      <alignment horizontal="left" vertical="top"/>
      <protection locked="true"/>
    </xf>
    <xf numFmtId="0" fontId="398" fillId="0" borderId="4" xfId="0" applyBorder="true" applyFont="true">
      <alignment horizontal="left" vertical="top"/>
      <protection locked="true"/>
    </xf>
    <xf numFmtId="0" fontId="399" fillId="0" borderId="4" xfId="0" applyBorder="true" applyFont="true">
      <alignment horizontal="left" vertical="top"/>
      <protection locked="true"/>
    </xf>
    <xf numFmtId="0" fontId="400" fillId="0" borderId="4" xfId="0" applyBorder="true" applyFont="true">
      <alignment horizontal="left" vertical="top"/>
      <protection locked="true"/>
    </xf>
    <xf numFmtId="0" fontId="401" fillId="0" borderId="0" xfId="0" applyFont="true"/>
    <xf numFmtId="0" fontId="402" fillId="0" borderId="4" xfId="0" applyBorder="true" applyFont="true">
      <alignment horizontal="lef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4" fontId="405" fillId="0" borderId="4" xfId="0" applyBorder="true" applyFont="true" applyNumberFormat="true">
      <alignment horizontal="right" vertical="top"/>
      <protection locked="true"/>
    </xf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/>
      <protection locked="true"/>
    </xf>
    <xf numFmtId="0" fontId="408" fillId="0" borderId="4" xfId="0" applyBorder="true" applyFont="true">
      <alignment horizontal="left" vertical="top"/>
      <protection locked="true"/>
    </xf>
    <xf numFmtId="0" fontId="409" fillId="0" borderId="4" xfId="0" applyBorder="true" applyFont="true">
      <alignment horizontal="left" vertical="top"/>
      <protection locked="true"/>
    </xf>
    <xf numFmtId="0" fontId="410" fillId="0" borderId="4" xfId="0" applyBorder="true" applyFont="true">
      <alignment horizontal="left" vertical="top"/>
      <protection locked="true"/>
    </xf>
    <xf numFmtId="0" fontId="411" fillId="0" borderId="0" xfId="0" applyFont="true"/>
    <xf numFmtId="0" fontId="412" fillId="0" borderId="4" xfId="0" applyBorder="true" applyFont="true">
      <alignment horizontal="left" vertical="top"/>
      <protection locked="true"/>
    </xf>
    <xf numFmtId="4" fontId="413" fillId="0" borderId="4" xfId="0" applyBorder="true" applyFont="true" applyNumberFormat="true">
      <alignment horizontal="right" vertical="top"/>
      <protection locked="true"/>
    </xf>
    <xf numFmtId="0" fontId="414" fillId="0" borderId="4" xfId="0" applyBorder="true" applyFont="true">
      <alignment horizontal="left" vertical="top"/>
      <protection locked="true"/>
    </xf>
    <xf numFmtId="0" fontId="415" fillId="0" borderId="4" xfId="0" applyBorder="true" applyFont="true">
      <alignment horizontal="left" vertical="top"/>
      <protection locked="true"/>
    </xf>
    <xf numFmtId="0" fontId="416" fillId="0" borderId="4" xfId="0" applyBorder="true" applyFont="true">
      <alignment horizontal="left" vertical="top"/>
      <protection locked="true"/>
    </xf>
    <xf numFmtId="4" fontId="417" fillId="3" borderId="4" xfId="0" applyFill="true" applyBorder="true" applyNumberFormat="true" applyFont="true">
      <alignment vertical="top" horizontal="right"/>
      <protection locked="false"/>
    </xf>
    <xf numFmtId="0" fontId="418" fillId="0" borderId="0" xfId="0" applyFont="true"/>
    <xf numFmtId="0" fontId="419" fillId="0" borderId="4" xfId="0" applyBorder="true" applyFont="true">
      <alignment horizontal="left" vertical="top"/>
      <protection locked="true"/>
    </xf>
    <xf numFmtId="0" fontId="420" fillId="0" borderId="4" xfId="0" applyBorder="true" applyFont="true">
      <alignment horizontal="left" vertical="top"/>
      <protection locked="true"/>
    </xf>
    <xf numFmtId="0" fontId="421" fillId="0" borderId="4" xfId="0" applyBorder="true" applyFont="true">
      <alignment horizontal="left" vertical="top"/>
      <protection locked="true"/>
    </xf>
    <xf numFmtId="4" fontId="422" fillId="3" borderId="4" xfId="0" applyFill="true" applyBorder="true" applyNumberFormat="true" applyFont="true">
      <alignment vertical="top" horizontal="right"/>
      <protection locked="false"/>
    </xf>
    <xf numFmtId="0" fontId="423" fillId="0" borderId="5" xfId="0" applyFont="true" applyBorder="true">
      <alignment horizontal="center" vertical="top"/>
      <protection locked="true"/>
    </xf>
    <xf numFmtId="166" fontId="424" fillId="0" borderId="0" xfId="0" applyFont="true" applyNumberFormat="true">
      <alignment horizontal="center" vertical="top"/>
      <protection locked="true"/>
    </xf>
    <xf numFmtId="0" fontId="425" fillId="0" borderId="0" xfId="0" applyFont="true">
      <alignment horizontal="left" vertical="top"/>
      <protection locked="true"/>
    </xf>
    <xf numFmtId="165" fontId="426" fillId="0" borderId="0" xfId="0" applyFont="true" applyNumberFormat="true">
      <alignment horizontal="left" vertical="top"/>
      <protection locked="true"/>
    </xf>
    <xf numFmtId="168" fontId="42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428" fillId="0" borderId="4" xfId="0" applyBorder="true" applyFont="true">
      <alignment horizontal="left" vertical="top"/>
      <protection locked="true"/>
    </xf>
    <xf numFmtId="0" fontId="429" fillId="3" borderId="4" xfId="0" applyFill="true" applyBorder="true" applyFont="true">
      <alignment vertical="top"/>
      <protection locked="false"/>
    </xf>
    <xf numFmtId="0" fontId="430" fillId="0" borderId="4" xfId="0" applyBorder="true" applyFont="true">
      <alignment horizontal="left" vertical="top"/>
      <protection locked="true"/>
    </xf>
    <xf numFmtId="0" fontId="431" fillId="0" borderId="4" xfId="0" applyBorder="true" applyFont="true">
      <alignment horizontal="left" vertical="top"/>
      <protection locked="true"/>
    </xf>
    <xf numFmtId="0" fontId="432" fillId="0" borderId="4" xfId="0" applyBorder="true" applyFont="true">
      <alignment horizontal="left" vertical="top"/>
      <protection locked="true"/>
    </xf>
    <xf numFmtId="0" fontId="433" fillId="0" borderId="4" xfId="0" applyBorder="true" applyFont="true">
      <alignment horizontal="left" vertical="top"/>
      <protection locked="true"/>
    </xf>
    <xf numFmtId="0" fontId="434" fillId="0" borderId="4" xfId="0" applyBorder="true" applyFont="true">
      <alignment horizontal="left" vertical="top"/>
      <protection locked="true"/>
    </xf>
    <xf numFmtId="0" fontId="435" fillId="0" borderId="4" xfId="0" applyBorder="true" applyFont="true">
      <alignment horizontal="left" vertical="top"/>
      <protection locked="true"/>
    </xf>
    <xf numFmtId="0" fontId="436" fillId="0" borderId="4" xfId="0" applyBorder="true" applyFont="true">
      <alignment horizontal="left" vertical="top"/>
      <protection locked="true"/>
    </xf>
    <xf numFmtId="0" fontId="437" fillId="0" borderId="4" xfId="0" applyBorder="true" applyFont="true">
      <alignment horizontal="left" vertical="top"/>
      <protection locked="true"/>
    </xf>
    <xf numFmtId="0" fontId="438" fillId="3" borderId="4" xfId="0" applyFill="true" applyBorder="true" applyFont="true">
      <alignment vertical="top"/>
      <protection locked="false"/>
    </xf>
    <xf numFmtId="0" fontId="439" fillId="0" borderId="4" xfId="0" applyBorder="true" applyFont="true">
      <alignment horizontal="left" vertical="top"/>
      <protection locked="true"/>
    </xf>
    <xf numFmtId="0" fontId="440" fillId="0" borderId="4" xfId="0" applyBorder="true" applyFont="true">
      <alignment horizontal="left" vertical="top"/>
      <protection locked="true"/>
    </xf>
    <xf numFmtId="0" fontId="441" fillId="0" borderId="4" xfId="0" applyBorder="true" applyFont="true">
      <alignment horizontal="left" vertical="top"/>
      <protection locked="true"/>
    </xf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/>
      <protection locked="true"/>
    </xf>
    <xf numFmtId="0" fontId="444" fillId="0" borderId="4" xfId="0" applyBorder="true" applyFont="true">
      <alignment horizontal="left" vertical="top"/>
      <protection locked="true"/>
    </xf>
    <xf numFmtId="0" fontId="445" fillId="0" borderId="4" xfId="0" applyBorder="true" applyFont="true">
      <alignment horizontal="left" vertical="top"/>
      <protection locked="true"/>
    </xf>
    <xf numFmtId="0" fontId="446" fillId="0" borderId="4" xfId="0" applyBorder="true" applyFont="true">
      <alignment horizontal="left" vertical="top"/>
      <protection locked="true"/>
    </xf>
    <xf numFmtId="0" fontId="447" fillId="3" borderId="4" xfId="0" applyFill="true" applyBorder="true" applyFont="true">
      <alignment vertical="top"/>
      <protection locked="false"/>
    </xf>
    <xf numFmtId="0" fontId="448" fillId="0" borderId="4" xfId="0" applyBorder="true" applyFont="true">
      <alignment horizontal="left" vertical="top"/>
      <protection locked="true"/>
    </xf>
    <xf numFmtId="0" fontId="449" fillId="0" borderId="4" xfId="0" applyBorder="true" applyFont="true">
      <alignment horizontal="left" vertical="top"/>
      <protection locked="true"/>
    </xf>
    <xf numFmtId="0" fontId="450" fillId="0" borderId="4" xfId="0" applyBorder="true" applyFont="true">
      <alignment horizontal="left" vertical="top"/>
      <protection locked="true"/>
    </xf>
    <xf numFmtId="0" fontId="451" fillId="0" borderId="4" xfId="0" applyBorder="true" applyFont="true">
      <alignment horizontal="left" vertical="top"/>
      <protection locked="true"/>
    </xf>
    <xf numFmtId="0" fontId="452" fillId="0" borderId="4" xfId="0" applyBorder="true" applyFont="true">
      <alignment horizontal="left" vertical="top"/>
      <protection locked="true"/>
    </xf>
    <xf numFmtId="0" fontId="453" fillId="0" borderId="4" xfId="0" applyBorder="true" applyFont="true">
      <alignment horizontal="left" vertical="top"/>
      <protection locked="true"/>
    </xf>
    <xf numFmtId="0" fontId="454" fillId="0" borderId="4" xfId="0" applyBorder="true" applyFont="true">
      <alignment horizontal="left" vertical="top"/>
      <protection locked="true"/>
    </xf>
    <xf numFmtId="0" fontId="455" fillId="0" borderId="4" xfId="0" applyBorder="true" applyFont="true">
      <alignment horizontal="left" vertical="top"/>
      <protection locked="true"/>
    </xf>
    <xf numFmtId="0" fontId="456" fillId="3" borderId="4" xfId="0" applyFill="true" applyBorder="true" applyFont="true">
      <alignment vertical="top"/>
      <protection locked="false"/>
    </xf>
    <xf numFmtId="0" fontId="457" fillId="0" borderId="4" xfId="0" applyBorder="true" applyFont="true">
      <alignment horizontal="left" vertical="top"/>
      <protection locked="true"/>
    </xf>
    <xf numFmtId="0" fontId="458" fillId="0" borderId="4" xfId="0" applyBorder="true" applyFont="true">
      <alignment horizontal="left" vertical="top"/>
      <protection locked="true"/>
    </xf>
    <xf numFmtId="0" fontId="459" fillId="0" borderId="4" xfId="0" applyBorder="true" applyFont="true">
      <alignment horizontal="left" vertical="top"/>
      <protection locked="true"/>
    </xf>
    <xf numFmtId="0" fontId="460" fillId="0" borderId="4" xfId="0" applyBorder="true" applyFont="true">
      <alignment horizontal="left" vertical="top"/>
      <protection locked="true"/>
    </xf>
    <xf numFmtId="0" fontId="461" fillId="0" borderId="4" xfId="0" applyBorder="true" applyFont="true">
      <alignment horizontal="left" vertical="top"/>
      <protection locked="true"/>
    </xf>
    <xf numFmtId="0" fontId="462" fillId="0" borderId="4" xfId="0" applyBorder="true" applyFont="true">
      <alignment horizontal="left" vertical="top"/>
      <protection locked="true"/>
    </xf>
    <xf numFmtId="0" fontId="463" fillId="0" borderId="4" xfId="0" applyBorder="true" applyFont="true">
      <alignment horizontal="left" vertical="top"/>
      <protection locked="true"/>
    </xf>
    <xf numFmtId="0" fontId="464" fillId="0" borderId="4" xfId="0" applyBorder="true" applyFont="true">
      <alignment horizontal="left" vertical="top"/>
      <protection locked="true"/>
    </xf>
    <xf numFmtId="172" fontId="465" fillId="0" borderId="4" xfId="0" applyBorder="true" applyFont="true" applyNumberFormat="true">
      <alignment horizontal="right" vertical="top"/>
      <protection locked="true"/>
    </xf>
    <xf numFmtId="0" fontId="466" fillId="0" borderId="4" xfId="0" applyBorder="true" applyFont="true">
      <alignment horizontal="left" vertical="top"/>
      <protection locked="true"/>
    </xf>
    <xf numFmtId="172" fontId="467" fillId="0" borderId="4" xfId="0" applyBorder="true" applyFont="true" applyNumberFormat="true">
      <alignment horizontal="right" vertical="top"/>
      <protection locked="true"/>
    </xf>
    <xf numFmtId="0" fontId="468" fillId="0" borderId="5" xfId="0" applyFont="true" applyBorder="true">
      <alignment horizontal="center" vertical="top"/>
      <protection locked="true"/>
    </xf>
    <xf numFmtId="166" fontId="469" fillId="0" borderId="0" xfId="0" applyFont="true" applyNumberFormat="true">
      <alignment horizontal="center" vertical="top"/>
      <protection locked="true"/>
    </xf>
    <xf numFmtId="0" fontId="470" fillId="0" borderId="0" xfId="0" applyFont="true">
      <alignment horizontal="left" vertical="top"/>
      <protection locked="true"/>
    </xf>
    <xf numFmtId="165" fontId="471" fillId="0" borderId="0" xfId="0" applyFont="true" applyNumberFormat="true">
      <alignment horizontal="left" vertical="top"/>
      <protection locked="true"/>
    </xf>
    <xf numFmtId="168" fontId="47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473" fillId="5" borderId="0" xfId="0" applyFill="true" applyFont="true">
      <alignment horizontal="left"/>
      <protection locked="true"/>
    </xf>
    <xf numFmtId="0" fontId="474" fillId="5" borderId="4" xfId="0" applyFill="true" applyBorder="true" applyFont="true">
      <alignment horizontal="left"/>
      <protection locked="true"/>
    </xf>
    <xf numFmtId="0" fontId="475" fillId="5" borderId="4" xfId="0" applyFill="true" applyBorder="true" applyFont="true">
      <alignment horizontal="left"/>
      <protection locked="true"/>
    </xf>
    <xf numFmtId="0" fontId="476" fillId="5" borderId="4" xfId="0" applyFill="true" applyBorder="true" applyFont="true">
      <alignment horizontal="left"/>
      <protection locked="true"/>
    </xf>
    <xf numFmtId="0" fontId="477" fillId="5" borderId="4" xfId="0" applyFill="true" applyBorder="true" applyFont="true">
      <alignment horizontal="left"/>
      <protection locked="true"/>
    </xf>
    <xf numFmtId="0" fontId="478" fillId="5" borderId="4" xfId="0" applyFill="true" applyBorder="true" applyFont="true">
      <alignment horizontal="left"/>
      <protection locked="true"/>
    </xf>
    <xf numFmtId="0" fontId="479" fillId="5" borderId="4" xfId="0" applyFill="true" applyBorder="true" applyFont="true">
      <alignment horizontal="left"/>
      <protection locked="true"/>
    </xf>
    <xf numFmtId="0" fontId="480" fillId="5" borderId="4" xfId="0" applyFill="true" applyBorder="true" applyFont="true">
      <alignment horizontal="left"/>
      <protection locked="true"/>
    </xf>
    <xf numFmtId="4" fontId="481" fillId="5" borderId="4" xfId="0" applyFill="true" applyBorder="true" applyFont="true" applyNumberFormat="true">
      <alignment horizontal="right"/>
      <protection locked="true"/>
    </xf>
    <xf numFmtId="4" fontId="482" fillId="5" borderId="4" xfId="0" applyFill="true" applyBorder="true" applyFont="true" applyNumberFormat="true">
      <alignment horizontal="right"/>
      <protection locked="true"/>
    </xf>
    <xf numFmtId="4" fontId="483" fillId="5" borderId="4" xfId="0" applyFill="true" applyBorder="true" applyFont="true" applyNumberFormat="true">
      <alignment horizontal="right"/>
      <protection locked="true"/>
    </xf>
    <xf numFmtId="0" fontId="484" fillId="0" borderId="0" xfId="0" applyFont="true"/>
    <xf numFmtId="0" fontId="485" fillId="0" borderId="4" xfId="0" applyBorder="true" applyFont="true">
      <alignment horizontal="left" vertical="top"/>
      <protection locked="true"/>
    </xf>
    <xf numFmtId="0" fontId="486" fillId="0" borderId="4" xfId="0" applyBorder="true" applyFont="true">
      <alignment horizontal="left" vertical="top" wrapText="true"/>
      <protection locked="true"/>
    </xf>
    <xf numFmtId="0" fontId="487" fillId="0" borderId="4" xfId="0" applyBorder="true" applyFont="true">
      <alignment horizontal="center" vertical="top"/>
      <protection locked="true"/>
    </xf>
    <xf numFmtId="170" fontId="488" fillId="0" borderId="4" xfId="0" applyBorder="true" applyFont="true" applyNumberFormat="true">
      <alignment horizontal="right" vertical="top"/>
      <protection locked="true"/>
    </xf>
    <xf numFmtId="171" fontId="489" fillId="0" borderId="4" xfId="0" applyBorder="true" applyFont="true" applyNumberFormat="true">
      <alignment horizontal="right" vertical="top"/>
      <protection locked="true"/>
    </xf>
    <xf numFmtId="171" fontId="490" fillId="3" borderId="4" xfId="0" applyFill="true" applyBorder="true" applyNumberFormat="true" applyFont="true">
      <alignment vertical="top" horizontal="right"/>
      <protection locked="false"/>
    </xf>
    <xf numFmtId="171" fontId="491" fillId="0" borderId="4" xfId="0" applyBorder="true" applyFont="true" applyNumberFormat="true">
      <alignment horizontal="right" vertical="top"/>
      <protection locked="true"/>
    </xf>
    <xf numFmtId="171" fontId="492" fillId="0" borderId="4" xfId="0" applyBorder="true" applyFont="true" applyNumberFormat="true">
      <alignment horizontal="right" vertical="top"/>
      <protection locked="true"/>
    </xf>
    <xf numFmtId="171" fontId="493" fillId="0" borderId="4" xfId="0" applyBorder="true" applyFont="true" applyNumberFormat="true">
      <alignment horizontal="right" vertical="top"/>
      <protection locked="true"/>
    </xf>
    <xf numFmtId="171" fontId="494" fillId="0" borderId="4" xfId="0" applyBorder="true" applyFont="true" applyNumberFormat="true">
      <alignment horizontal="right" vertical="top"/>
      <protection locked="true"/>
    </xf>
    <xf numFmtId="0" fontId="495" fillId="0" borderId="4" xfId="0" applyBorder="true" applyFont="true">
      <alignment horizontal="left" vertical="top"/>
      <protection locked="true"/>
    </xf>
    <xf numFmtId="0" fontId="496" fillId="0" borderId="4" xfId="0" applyBorder="true" applyFont="true">
      <alignment horizontal="left" vertical="top" wrapText="true"/>
      <protection locked="true"/>
    </xf>
    <xf numFmtId="0" fontId="497" fillId="0" borderId="4" xfId="0" applyBorder="true" applyFont="true">
      <alignment horizontal="center" vertical="top"/>
      <protection locked="true"/>
    </xf>
    <xf numFmtId="170" fontId="498" fillId="0" borderId="4" xfId="0" applyBorder="true" applyFont="true" applyNumberFormat="true">
      <alignment horizontal="right" vertical="top"/>
      <protection locked="true"/>
    </xf>
    <xf numFmtId="171" fontId="499" fillId="0" borderId="4" xfId="0" applyBorder="true" applyFont="true" applyNumberFormat="true">
      <alignment horizontal="right" vertical="top"/>
      <protection locked="true"/>
    </xf>
    <xf numFmtId="171" fontId="500" fillId="3" borderId="4" xfId="0" applyFill="true" applyBorder="true" applyNumberFormat="true" applyFont="true">
      <alignment vertical="top" horizontal="right"/>
      <protection locked="false"/>
    </xf>
    <xf numFmtId="171" fontId="501" fillId="0" borderId="4" xfId="0" applyBorder="true" applyFont="true" applyNumberFormat="true">
      <alignment horizontal="right" vertical="top"/>
      <protection locked="true"/>
    </xf>
    <xf numFmtId="171" fontId="502" fillId="0" borderId="4" xfId="0" applyBorder="true" applyFont="true" applyNumberFormat="true">
      <alignment horizontal="right" vertical="top"/>
      <protection locked="true"/>
    </xf>
    <xf numFmtId="171" fontId="503" fillId="0" borderId="4" xfId="0" applyBorder="true" applyFont="true" applyNumberFormat="true">
      <alignment horizontal="right" vertical="top"/>
      <protection locked="true"/>
    </xf>
    <xf numFmtId="171" fontId="504" fillId="0" borderId="4" xfId="0" applyBorder="true" applyFont="true" applyNumberFormat="true">
      <alignment horizontal="right" vertical="top"/>
      <protection locked="true"/>
    </xf>
    <xf numFmtId="0" fontId="505" fillId="0" borderId="4" xfId="0" applyBorder="true" applyFont="true">
      <alignment horizontal="left" vertical="top"/>
      <protection locked="true"/>
    </xf>
    <xf numFmtId="0" fontId="506" fillId="0" borderId="4" xfId="0" applyBorder="true" applyFont="true">
      <alignment horizontal="left" vertical="top" wrapText="true"/>
      <protection locked="true"/>
    </xf>
    <xf numFmtId="0" fontId="507" fillId="0" borderId="4" xfId="0" applyBorder="true" applyFont="true">
      <alignment horizontal="center" vertical="top"/>
      <protection locked="true"/>
    </xf>
    <xf numFmtId="170" fontId="508" fillId="0" borderId="4" xfId="0" applyBorder="true" applyFont="true" applyNumberFormat="true">
      <alignment horizontal="right" vertical="top"/>
      <protection locked="true"/>
    </xf>
    <xf numFmtId="171" fontId="509" fillId="0" borderId="4" xfId="0" applyBorder="true" applyFont="true" applyNumberFormat="true">
      <alignment horizontal="right" vertical="top"/>
      <protection locked="true"/>
    </xf>
    <xf numFmtId="171" fontId="510" fillId="3" borderId="4" xfId="0" applyFill="true" applyBorder="true" applyNumberFormat="true" applyFont="true">
      <alignment vertical="top" horizontal="right"/>
      <protection locked="false"/>
    </xf>
    <xf numFmtId="171" fontId="511" fillId="0" borderId="4" xfId="0" applyBorder="true" applyFont="true" applyNumberFormat="true">
      <alignment horizontal="right" vertical="top"/>
      <protection locked="true"/>
    </xf>
    <xf numFmtId="171" fontId="512" fillId="0" borderId="4" xfId="0" applyBorder="true" applyFont="true" applyNumberFormat="true">
      <alignment horizontal="right" vertical="top"/>
      <protection locked="true"/>
    </xf>
    <xf numFmtId="171" fontId="513" fillId="0" borderId="4" xfId="0" applyBorder="true" applyFont="true" applyNumberFormat="true">
      <alignment horizontal="right" vertical="top"/>
      <protection locked="true"/>
    </xf>
    <xf numFmtId="171" fontId="514" fillId="0" borderId="4" xfId="0" applyBorder="true" applyFont="true" applyNumberFormat="true">
      <alignment horizontal="right" vertical="top"/>
      <protection locked="true"/>
    </xf>
    <xf numFmtId="0" fontId="515" fillId="0" borderId="4" xfId="0" applyBorder="true" applyFont="true">
      <alignment horizontal="left" vertical="top"/>
      <protection locked="true"/>
    </xf>
    <xf numFmtId="0" fontId="516" fillId="0" borderId="4" xfId="0" applyBorder="true" applyFont="true">
      <alignment horizontal="left" vertical="top" wrapText="true"/>
      <protection locked="true"/>
    </xf>
    <xf numFmtId="0" fontId="517" fillId="0" borderId="4" xfId="0" applyBorder="true" applyFont="true">
      <alignment horizontal="center" vertical="top"/>
      <protection locked="true"/>
    </xf>
    <xf numFmtId="170" fontId="518" fillId="0" borderId="4" xfId="0" applyBorder="true" applyFont="true" applyNumberFormat="true">
      <alignment horizontal="right" vertical="top"/>
      <protection locked="true"/>
    </xf>
    <xf numFmtId="171" fontId="519" fillId="0" borderId="4" xfId="0" applyBorder="true" applyFont="true" applyNumberFormat="true">
      <alignment horizontal="right" vertical="top"/>
      <protection locked="true"/>
    </xf>
    <xf numFmtId="171" fontId="520" fillId="3" borderId="4" xfId="0" applyFill="true" applyBorder="true" applyNumberFormat="true" applyFont="true">
      <alignment vertical="top" horizontal="right"/>
      <protection locked="false"/>
    </xf>
    <xf numFmtId="171" fontId="521" fillId="0" borderId="4" xfId="0" applyBorder="true" applyFont="true" applyNumberFormat="true">
      <alignment horizontal="right" vertical="top"/>
      <protection locked="true"/>
    </xf>
    <xf numFmtId="171" fontId="522" fillId="0" borderId="4" xfId="0" applyBorder="true" applyFont="true" applyNumberFormat="true">
      <alignment horizontal="right" vertical="top"/>
      <protection locked="true"/>
    </xf>
    <xf numFmtId="171" fontId="523" fillId="0" borderId="4" xfId="0" applyBorder="true" applyFont="true" applyNumberFormat="true">
      <alignment horizontal="right" vertical="top"/>
      <protection locked="true"/>
    </xf>
    <xf numFmtId="171" fontId="524" fillId="0" borderId="4" xfId="0" applyBorder="true" applyFont="true" applyNumberFormat="true">
      <alignment horizontal="right" vertical="top"/>
      <protection locked="true"/>
    </xf>
    <xf numFmtId="0" fontId="525" fillId="5" borderId="4" xfId="0" applyFill="true" applyBorder="true" applyFont="true">
      <alignment horizontal="left"/>
      <protection locked="true"/>
    </xf>
    <xf numFmtId="0" fontId="526" fillId="5" borderId="4" xfId="0" applyFill="true" applyBorder="true" applyFont="true">
      <alignment horizontal="left"/>
      <protection locked="true"/>
    </xf>
    <xf numFmtId="0" fontId="527" fillId="5" borderId="4" xfId="0" applyFill="true" applyBorder="true" applyFont="true">
      <alignment horizontal="left"/>
      <protection locked="true"/>
    </xf>
    <xf numFmtId="0" fontId="528" fillId="5" borderId="4" xfId="0" applyFill="true" applyBorder="true" applyFont="true">
      <alignment horizontal="left"/>
      <protection locked="true"/>
    </xf>
    <xf numFmtId="0" fontId="529" fillId="5" borderId="4" xfId="0" applyFill="true" applyBorder="true" applyFont="true">
      <alignment horizontal="left"/>
      <protection locked="true"/>
    </xf>
    <xf numFmtId="0" fontId="530" fillId="5" borderId="4" xfId="0" applyFill="true" applyBorder="true" applyFont="true">
      <alignment horizontal="left"/>
      <protection locked="true"/>
    </xf>
    <xf numFmtId="0" fontId="531" fillId="5" borderId="4" xfId="0" applyFill="true" applyBorder="true" applyFont="true">
      <alignment horizontal="left"/>
      <protection locked="true"/>
    </xf>
    <xf numFmtId="4" fontId="532" fillId="5" borderId="4" xfId="0" applyFill="true" applyBorder="true" applyFont="true" applyNumberFormat="true">
      <alignment horizontal="right"/>
      <protection locked="true"/>
    </xf>
    <xf numFmtId="4" fontId="533" fillId="5" borderId="4" xfId="0" applyFill="true" applyBorder="true" applyFont="true" applyNumberFormat="true">
      <alignment horizontal="right"/>
      <protection locked="true"/>
    </xf>
    <xf numFmtId="4" fontId="534" fillId="5" borderId="4" xfId="0" applyFill="true" applyBorder="true" applyFont="true" applyNumberFormat="true">
      <alignment horizontal="right"/>
      <protection locked="true"/>
    </xf>
    <xf numFmtId="0" fontId="535" fillId="0" borderId="0" xfId="0" applyFont="true"/>
    <xf numFmtId="0" fontId="536" fillId="0" borderId="4" xfId="0" applyBorder="true" applyFont="true">
      <alignment horizontal="left" vertical="top"/>
      <protection locked="true"/>
    </xf>
    <xf numFmtId="0" fontId="537" fillId="0" borderId="4" xfId="0" applyBorder="true" applyFont="true">
      <alignment horizontal="left" vertical="top" wrapText="true"/>
      <protection locked="true"/>
    </xf>
    <xf numFmtId="0" fontId="538" fillId="0" borderId="4" xfId="0" applyBorder="true" applyFont="true">
      <alignment horizontal="center" vertical="top"/>
      <protection locked="true"/>
    </xf>
    <xf numFmtId="170" fontId="539" fillId="0" borderId="4" xfId="0" applyBorder="true" applyFont="true" applyNumberFormat="true">
      <alignment horizontal="right" vertical="top"/>
      <protection locked="true"/>
    </xf>
    <xf numFmtId="171" fontId="540" fillId="0" borderId="4" xfId="0" applyBorder="true" applyFont="true" applyNumberFormat="true">
      <alignment horizontal="right" vertical="top"/>
      <protection locked="true"/>
    </xf>
    <xf numFmtId="171" fontId="541" fillId="3" borderId="4" xfId="0" applyFill="true" applyBorder="true" applyNumberFormat="true" applyFont="true">
      <alignment vertical="top" horizontal="right"/>
      <protection locked="false"/>
    </xf>
    <xf numFmtId="171" fontId="542" fillId="0" borderId="4" xfId="0" applyBorder="true" applyFont="true" applyNumberFormat="true">
      <alignment horizontal="right" vertical="top"/>
      <protection locked="true"/>
    </xf>
    <xf numFmtId="171" fontId="543" fillId="0" borderId="4" xfId="0" applyBorder="true" applyFont="true" applyNumberFormat="true">
      <alignment horizontal="right" vertical="top"/>
      <protection locked="true"/>
    </xf>
    <xf numFmtId="171" fontId="544" fillId="0" borderId="4" xfId="0" applyBorder="true" applyFont="true" applyNumberFormat="true">
      <alignment horizontal="right" vertical="top"/>
      <protection locked="true"/>
    </xf>
    <xf numFmtId="171" fontId="545" fillId="0" borderId="4" xfId="0" applyBorder="true" applyFont="true" applyNumberFormat="true">
      <alignment horizontal="right" vertical="top"/>
      <protection locked="true"/>
    </xf>
    <xf numFmtId="0" fontId="546" fillId="0" borderId="4" xfId="0" applyBorder="true" applyFont="true">
      <alignment horizontal="left" vertical="top"/>
      <protection locked="true"/>
    </xf>
    <xf numFmtId="0" fontId="547" fillId="0" borderId="4" xfId="0" applyBorder="true" applyFont="true">
      <alignment horizontal="left" vertical="top" wrapText="true"/>
      <protection locked="true"/>
    </xf>
    <xf numFmtId="0" fontId="548" fillId="0" borderId="4" xfId="0" applyBorder="true" applyFont="true">
      <alignment horizontal="center" vertical="top"/>
      <protection locked="true"/>
    </xf>
    <xf numFmtId="170" fontId="549" fillId="0" borderId="4" xfId="0" applyBorder="true" applyFont="true" applyNumberFormat="true">
      <alignment horizontal="right" vertical="top"/>
      <protection locked="true"/>
    </xf>
    <xf numFmtId="171" fontId="550" fillId="0" borderId="4" xfId="0" applyBorder="true" applyFont="true" applyNumberFormat="true">
      <alignment horizontal="right" vertical="top"/>
      <protection locked="true"/>
    </xf>
    <xf numFmtId="171" fontId="551" fillId="3" borderId="4" xfId="0" applyFill="true" applyBorder="true" applyNumberFormat="true" applyFont="true">
      <alignment vertical="top" horizontal="right"/>
      <protection locked="false"/>
    </xf>
    <xf numFmtId="171" fontId="552" fillId="0" borderId="4" xfId="0" applyBorder="true" applyFont="true" applyNumberFormat="true">
      <alignment horizontal="right" vertical="top"/>
      <protection locked="true"/>
    </xf>
    <xf numFmtId="171" fontId="553" fillId="0" borderId="4" xfId="0" applyBorder="true" applyFont="true" applyNumberFormat="true">
      <alignment horizontal="right" vertical="top"/>
      <protection locked="true"/>
    </xf>
    <xf numFmtId="171" fontId="554" fillId="0" borderId="4" xfId="0" applyBorder="true" applyFont="true" applyNumberFormat="true">
      <alignment horizontal="right" vertical="top"/>
      <protection locked="true"/>
    </xf>
    <xf numFmtId="171" fontId="555" fillId="0" borderId="4" xfId="0" applyBorder="true" applyFont="true" applyNumberFormat="true">
      <alignment horizontal="right" vertical="top"/>
      <protection locked="true"/>
    </xf>
    <xf numFmtId="0" fontId="556" fillId="0" borderId="4" xfId="0" applyBorder="true" applyFont="true">
      <alignment horizontal="left" vertical="top"/>
      <protection locked="true"/>
    </xf>
    <xf numFmtId="0" fontId="557" fillId="0" borderId="4" xfId="0" applyBorder="true" applyFont="true">
      <alignment horizontal="left" vertical="top" wrapText="true"/>
      <protection locked="true"/>
    </xf>
    <xf numFmtId="0" fontId="558" fillId="0" borderId="4" xfId="0" applyBorder="true" applyFont="true">
      <alignment horizontal="center" vertical="top"/>
      <protection locked="true"/>
    </xf>
    <xf numFmtId="170" fontId="559" fillId="0" borderId="4" xfId="0" applyBorder="true" applyFont="true" applyNumberFormat="true">
      <alignment horizontal="right" vertical="top"/>
      <protection locked="true"/>
    </xf>
    <xf numFmtId="171" fontId="560" fillId="0" borderId="4" xfId="0" applyBorder="true" applyFont="true" applyNumberFormat="true">
      <alignment horizontal="right" vertical="top"/>
      <protection locked="true"/>
    </xf>
    <xf numFmtId="171" fontId="561" fillId="3" borderId="4" xfId="0" applyFill="true" applyBorder="true" applyNumberFormat="true" applyFont="true">
      <alignment vertical="top" horizontal="right"/>
      <protection locked="false"/>
    </xf>
    <xf numFmtId="171" fontId="562" fillId="0" borderId="4" xfId="0" applyBorder="true" applyFont="true" applyNumberFormat="true">
      <alignment horizontal="right" vertical="top"/>
      <protection locked="true"/>
    </xf>
    <xf numFmtId="171" fontId="563" fillId="0" borderId="4" xfId="0" applyBorder="true" applyFont="true" applyNumberFormat="true">
      <alignment horizontal="right" vertical="top"/>
      <protection locked="true"/>
    </xf>
    <xf numFmtId="171" fontId="564" fillId="0" borderId="4" xfId="0" applyBorder="true" applyFont="true" applyNumberFormat="true">
      <alignment horizontal="right" vertical="top"/>
      <protection locked="true"/>
    </xf>
    <xf numFmtId="171" fontId="565" fillId="0" borderId="4" xfId="0" applyBorder="true" applyFont="true" applyNumberFormat="true">
      <alignment horizontal="right" vertical="top"/>
      <protection locked="true"/>
    </xf>
    <xf numFmtId="0" fontId="566" fillId="5" borderId="4" xfId="0" applyFill="true" applyBorder="true" applyFont="true">
      <alignment horizontal="left"/>
      <protection locked="true"/>
    </xf>
    <xf numFmtId="0" fontId="567" fillId="5" borderId="4" xfId="0" applyFill="true" applyBorder="true" applyFont="true">
      <alignment horizontal="left"/>
      <protection locked="true"/>
    </xf>
    <xf numFmtId="0" fontId="568" fillId="5" borderId="4" xfId="0" applyFill="true" applyBorder="true" applyFont="true">
      <alignment horizontal="left"/>
      <protection locked="true"/>
    </xf>
    <xf numFmtId="0" fontId="569" fillId="5" borderId="4" xfId="0" applyFill="true" applyBorder="true" applyFont="true">
      <alignment horizontal="left"/>
      <protection locked="true"/>
    </xf>
    <xf numFmtId="0" fontId="570" fillId="5" borderId="4" xfId="0" applyFill="true" applyBorder="true" applyFont="true">
      <alignment horizontal="left"/>
      <protection locked="true"/>
    </xf>
    <xf numFmtId="0" fontId="571" fillId="5" borderId="4" xfId="0" applyFill="true" applyBorder="true" applyFont="true">
      <alignment horizontal="left"/>
      <protection locked="true"/>
    </xf>
    <xf numFmtId="0" fontId="572" fillId="5" borderId="4" xfId="0" applyFill="true" applyBorder="true" applyFont="true">
      <alignment horizontal="left"/>
      <protection locked="true"/>
    </xf>
    <xf numFmtId="4" fontId="573" fillId="5" borderId="4" xfId="0" applyFill="true" applyBorder="true" applyFont="true" applyNumberFormat="true">
      <alignment horizontal="right"/>
      <protection locked="true"/>
    </xf>
    <xf numFmtId="4" fontId="574" fillId="5" borderId="4" xfId="0" applyFill="true" applyBorder="true" applyFont="true" applyNumberFormat="true">
      <alignment horizontal="right"/>
      <protection locked="true"/>
    </xf>
    <xf numFmtId="4" fontId="575" fillId="5" borderId="4" xfId="0" applyFill="true" applyBorder="true" applyFont="true" applyNumberFormat="true">
      <alignment horizontal="right"/>
      <protection locked="true"/>
    </xf>
    <xf numFmtId="0" fontId="576" fillId="0" borderId="0" xfId="0" applyFont="true"/>
    <xf numFmtId="0" fontId="577" fillId="0" borderId="4" xfId="0" applyBorder="true" applyFont="true">
      <alignment horizontal="left" vertical="top"/>
      <protection locked="true"/>
    </xf>
    <xf numFmtId="0" fontId="578" fillId="0" borderId="4" xfId="0" applyBorder="true" applyFont="true">
      <alignment horizontal="left" vertical="top" wrapText="true"/>
      <protection locked="true"/>
    </xf>
    <xf numFmtId="0" fontId="579" fillId="0" borderId="4" xfId="0" applyBorder="true" applyFont="true">
      <alignment horizontal="center" vertical="top"/>
      <protection locked="true"/>
    </xf>
    <xf numFmtId="170" fontId="580" fillId="0" borderId="4" xfId="0" applyBorder="true" applyFont="true" applyNumberFormat="true">
      <alignment horizontal="right" vertical="top"/>
      <protection locked="true"/>
    </xf>
    <xf numFmtId="171" fontId="581" fillId="0" borderId="4" xfId="0" applyBorder="true" applyFont="true" applyNumberFormat="true">
      <alignment horizontal="right" vertical="top"/>
      <protection locked="true"/>
    </xf>
    <xf numFmtId="171" fontId="582" fillId="3" borderId="4" xfId="0" applyFill="true" applyBorder="true" applyNumberFormat="true" applyFont="true">
      <alignment vertical="top" horizontal="right"/>
      <protection locked="false"/>
    </xf>
    <xf numFmtId="171" fontId="583" fillId="0" borderId="4" xfId="0" applyBorder="true" applyFont="true" applyNumberFormat="true">
      <alignment horizontal="right" vertical="top"/>
      <protection locked="true"/>
    </xf>
    <xf numFmtId="171" fontId="584" fillId="0" borderId="4" xfId="0" applyBorder="true" applyFont="true" applyNumberFormat="true">
      <alignment horizontal="right" vertical="top"/>
      <protection locked="true"/>
    </xf>
    <xf numFmtId="171" fontId="585" fillId="0" borderId="4" xfId="0" applyBorder="true" applyFont="true" applyNumberFormat="true">
      <alignment horizontal="right" vertical="top"/>
      <protection locked="true"/>
    </xf>
    <xf numFmtId="171" fontId="586" fillId="0" borderId="4" xfId="0" applyBorder="true" applyFont="true" applyNumberFormat="true">
      <alignment horizontal="right" vertical="top"/>
      <protection locked="true"/>
    </xf>
    <xf numFmtId="0" fontId="587" fillId="0" borderId="4" xfId="0" applyBorder="true" applyFont="true">
      <alignment horizontal="left" vertical="top"/>
      <protection locked="true"/>
    </xf>
    <xf numFmtId="0" fontId="588" fillId="0" borderId="4" xfId="0" applyBorder="true" applyFont="true">
      <alignment horizontal="left" vertical="top" wrapText="true"/>
      <protection locked="true"/>
    </xf>
    <xf numFmtId="0" fontId="589" fillId="0" borderId="4" xfId="0" applyBorder="true" applyFont="true">
      <alignment horizontal="center" vertical="top"/>
      <protection locked="true"/>
    </xf>
    <xf numFmtId="170" fontId="590" fillId="0" borderId="4" xfId="0" applyBorder="true" applyFont="true" applyNumberFormat="true">
      <alignment horizontal="right" vertical="top"/>
      <protection locked="true"/>
    </xf>
    <xf numFmtId="171" fontId="591" fillId="0" borderId="4" xfId="0" applyBorder="true" applyFont="true" applyNumberFormat="true">
      <alignment horizontal="right" vertical="top"/>
      <protection locked="true"/>
    </xf>
    <xf numFmtId="171" fontId="592" fillId="3" borderId="4" xfId="0" applyFill="true" applyBorder="true" applyNumberFormat="true" applyFont="true">
      <alignment vertical="top" horizontal="right"/>
      <protection locked="false"/>
    </xf>
    <xf numFmtId="171" fontId="593" fillId="0" borderId="4" xfId="0" applyBorder="true" applyFont="true" applyNumberFormat="true">
      <alignment horizontal="right" vertical="top"/>
      <protection locked="true"/>
    </xf>
    <xf numFmtId="171" fontId="594" fillId="0" borderId="4" xfId="0" applyBorder="true" applyFont="true" applyNumberFormat="true">
      <alignment horizontal="right" vertical="top"/>
      <protection locked="true"/>
    </xf>
    <xf numFmtId="171" fontId="595" fillId="0" borderId="4" xfId="0" applyBorder="true" applyFont="true" applyNumberFormat="true">
      <alignment horizontal="right" vertical="top"/>
      <protection locked="true"/>
    </xf>
    <xf numFmtId="171" fontId="596" fillId="0" borderId="4" xfId="0" applyBorder="true" applyFont="true" applyNumberFormat="true">
      <alignment horizontal="right" vertical="top"/>
      <protection locked="true"/>
    </xf>
    <xf numFmtId="0" fontId="597" fillId="0" borderId="4" xfId="0" applyBorder="true" applyFont="true">
      <alignment horizontal="left" vertical="top"/>
      <protection locked="true"/>
    </xf>
    <xf numFmtId="0" fontId="598" fillId="0" borderId="4" xfId="0" applyBorder="true" applyFont="true">
      <alignment horizontal="left" vertical="top" wrapText="true"/>
      <protection locked="true"/>
    </xf>
    <xf numFmtId="0" fontId="599" fillId="0" borderId="4" xfId="0" applyBorder="true" applyFont="true">
      <alignment horizontal="center" vertical="top"/>
      <protection locked="true"/>
    </xf>
    <xf numFmtId="170" fontId="600" fillId="0" borderId="4" xfId="0" applyBorder="true" applyFont="true" applyNumberFormat="true">
      <alignment horizontal="right" vertical="top"/>
      <protection locked="true"/>
    </xf>
    <xf numFmtId="171" fontId="601" fillId="0" borderId="4" xfId="0" applyBorder="true" applyFont="true" applyNumberFormat="true">
      <alignment horizontal="right" vertical="top"/>
      <protection locked="true"/>
    </xf>
    <xf numFmtId="171" fontId="602" fillId="3" borderId="4" xfId="0" applyFill="true" applyBorder="true" applyNumberFormat="true" applyFont="true">
      <alignment vertical="top" horizontal="right"/>
      <protection locked="false"/>
    </xf>
    <xf numFmtId="171" fontId="603" fillId="0" borderId="4" xfId="0" applyBorder="true" applyFont="true" applyNumberFormat="true">
      <alignment horizontal="right" vertical="top"/>
      <protection locked="true"/>
    </xf>
    <xf numFmtId="171" fontId="604" fillId="0" borderId="4" xfId="0" applyBorder="true" applyFont="true" applyNumberFormat="true">
      <alignment horizontal="right" vertical="top"/>
      <protection locked="true"/>
    </xf>
    <xf numFmtId="171" fontId="605" fillId="0" borderId="4" xfId="0" applyBorder="true" applyFont="true" applyNumberFormat="true">
      <alignment horizontal="right" vertical="top"/>
      <protection locked="true"/>
    </xf>
    <xf numFmtId="171" fontId="606" fillId="0" borderId="4" xfId="0" applyBorder="true" applyFont="true" applyNumberFormat="true">
      <alignment horizontal="right" vertical="top"/>
      <protection locked="true"/>
    </xf>
    <xf numFmtId="0" fontId="607" fillId="0" borderId="4" xfId="0" applyBorder="true" applyFont="true">
      <alignment horizontal="left" vertical="top"/>
      <protection locked="true"/>
    </xf>
    <xf numFmtId="0" fontId="608" fillId="0" borderId="4" xfId="0" applyBorder="true" applyFont="true">
      <alignment horizontal="left" vertical="top" wrapText="true"/>
      <protection locked="true"/>
    </xf>
    <xf numFmtId="0" fontId="609" fillId="0" borderId="4" xfId="0" applyBorder="true" applyFont="true">
      <alignment horizontal="center" vertical="top"/>
      <protection locked="true"/>
    </xf>
    <xf numFmtId="170" fontId="610" fillId="0" borderId="4" xfId="0" applyBorder="true" applyFont="true" applyNumberFormat="true">
      <alignment horizontal="right" vertical="top"/>
      <protection locked="true"/>
    </xf>
    <xf numFmtId="171" fontId="611" fillId="0" borderId="4" xfId="0" applyBorder="true" applyFont="true" applyNumberFormat="true">
      <alignment horizontal="right" vertical="top"/>
      <protection locked="true"/>
    </xf>
    <xf numFmtId="171" fontId="612" fillId="3" borderId="4" xfId="0" applyFill="true" applyBorder="true" applyNumberFormat="true" applyFont="true">
      <alignment vertical="top" horizontal="right"/>
      <protection locked="false"/>
    </xf>
    <xf numFmtId="171" fontId="613" fillId="0" borderId="4" xfId="0" applyBorder="true" applyFont="true" applyNumberFormat="true">
      <alignment horizontal="right" vertical="top"/>
      <protection locked="true"/>
    </xf>
    <xf numFmtId="171" fontId="614" fillId="0" borderId="4" xfId="0" applyBorder="true" applyFont="true" applyNumberFormat="true">
      <alignment horizontal="right" vertical="top"/>
      <protection locked="true"/>
    </xf>
    <xf numFmtId="171" fontId="615" fillId="0" borderId="4" xfId="0" applyBorder="true" applyFont="true" applyNumberFormat="true">
      <alignment horizontal="right" vertical="top"/>
      <protection locked="true"/>
    </xf>
    <xf numFmtId="171" fontId="616" fillId="0" borderId="4" xfId="0" applyBorder="true" applyFont="true" applyNumberFormat="true">
      <alignment horizontal="right" vertical="top"/>
      <protection locked="true"/>
    </xf>
    <xf numFmtId="0" fontId="617" fillId="0" borderId="4" xfId="0" applyBorder="true" applyFont="true">
      <alignment horizontal="left" vertical="top"/>
      <protection locked="true"/>
    </xf>
    <xf numFmtId="0" fontId="618" fillId="0" borderId="4" xfId="0" applyBorder="true" applyFont="true">
      <alignment horizontal="left" vertical="top" wrapText="true"/>
      <protection locked="true"/>
    </xf>
    <xf numFmtId="0" fontId="619" fillId="0" borderId="4" xfId="0" applyBorder="true" applyFont="true">
      <alignment horizontal="center" vertical="top"/>
      <protection locked="true"/>
    </xf>
    <xf numFmtId="170" fontId="620" fillId="0" borderId="4" xfId="0" applyBorder="true" applyFont="true" applyNumberFormat="true">
      <alignment horizontal="right" vertical="top"/>
      <protection locked="true"/>
    </xf>
    <xf numFmtId="171" fontId="621" fillId="0" borderId="4" xfId="0" applyBorder="true" applyFont="true" applyNumberFormat="true">
      <alignment horizontal="right" vertical="top"/>
      <protection locked="true"/>
    </xf>
    <xf numFmtId="171" fontId="622" fillId="3" borderId="4" xfId="0" applyFill="true" applyBorder="true" applyNumberFormat="true" applyFont="true">
      <alignment vertical="top" horizontal="right"/>
      <protection locked="false"/>
    </xf>
    <xf numFmtId="171" fontId="623" fillId="0" borderId="4" xfId="0" applyBorder="true" applyFont="true" applyNumberFormat="true">
      <alignment horizontal="right" vertical="top"/>
      <protection locked="true"/>
    </xf>
    <xf numFmtId="171" fontId="624" fillId="0" borderId="4" xfId="0" applyBorder="true" applyFont="true" applyNumberFormat="true">
      <alignment horizontal="right" vertical="top"/>
      <protection locked="true"/>
    </xf>
    <xf numFmtId="171" fontId="625" fillId="0" borderId="4" xfId="0" applyBorder="true" applyFont="true" applyNumberFormat="true">
      <alignment horizontal="right" vertical="top"/>
      <protection locked="true"/>
    </xf>
    <xf numFmtId="171" fontId="626" fillId="0" borderId="4" xfId="0" applyBorder="true" applyFont="true" applyNumberFormat="true">
      <alignment horizontal="right" vertical="top"/>
      <protection locked="true"/>
    </xf>
    <xf numFmtId="0" fontId="627" fillId="5" borderId="0" xfId="0" applyFill="true" applyFont="true">
      <alignment horizontal="right"/>
      <protection locked="true"/>
    </xf>
    <xf numFmtId="4" fontId="628" fillId="5" borderId="0" xfId="0" applyFill="true" applyFont="true" applyNumberFormat="true">
      <alignment horizontal="right"/>
      <protection locked="true"/>
    </xf>
    <xf numFmtId="4" fontId="629" fillId="5" borderId="0" xfId="0" applyFill="true" applyFont="true" applyNumberFormat="true">
      <alignment horizontal="right"/>
      <protection locked="true"/>
    </xf>
    <xf numFmtId="4" fontId="630" fillId="5" borderId="0" xfId="0" applyFill="true" applyFont="true" applyNumberFormat="true">
      <alignment horizontal="right"/>
      <protection locked="true"/>
    </xf>
    <xf numFmtId="0" fontId="631" fillId="0" borderId="5" xfId="0" applyFont="true" applyBorder="true">
      <alignment horizontal="center" vertical="top"/>
      <protection locked="true"/>
    </xf>
    <xf numFmtId="166" fontId="632" fillId="0" borderId="0" xfId="0" applyFont="true" applyNumberFormat="true">
      <alignment horizontal="center" vertical="top"/>
      <protection locked="true"/>
    </xf>
    <xf numFmtId="4" fontId="633" fillId="0" borderId="4" xfId="0" applyBorder="true" applyFont="true" applyNumberFormat="true">
      <alignment horizontal="right" vertical="top"/>
      <protection locked="true"/>
    </xf>
    <xf numFmtId="4" fontId="634" fillId="0" borderId="4" xfId="0" applyBorder="true" applyFont="true" applyNumberFormat="true">
      <alignment horizontal="right" vertical="top"/>
      <protection locked="true"/>
    </xf>
    <xf numFmtId="172" fontId="635" fillId="0" borderId="4" xfId="0" applyBorder="true" applyFont="true" applyNumberFormat="true">
      <alignment horizontal="right" vertical="top"/>
      <protection locked="true"/>
    </xf>
    <xf numFmtId="172" fontId="636" fillId="0" borderId="4" xfId="0" applyBorder="true" applyFont="true" applyNumberFormat="true">
      <alignment horizontal="right" vertical="top"/>
      <protection locked="true"/>
    </xf>
    <xf numFmtId="4" fontId="637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SUM(K9:K12)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3.0</v>
      </c>
      <c r="E9" s="27" t="n">
        <v>385.31</v>
      </c>
      <c r="F9" s="28" t="n">
        <v>20.7</v>
      </c>
      <c r="G9" s="29" t="n">
        <v>465.07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 t="s">
        <v>39</v>
      </c>
      <c r="D10" s="38" t="n">
        <v>985.5</v>
      </c>
      <c r="E10" s="39" t="n">
        <v>0.41</v>
      </c>
      <c r="F10" s="40" t="n">
        <v>20.7</v>
      </c>
      <c r="G10" s="41" t="n">
        <v>0.49</v>
      </c>
      <c r="H10" s="42"/>
      <c r="I10" s="43">
        <f>ROUND('BDI Principal'!D14,2)</f>
      </c>
      <c r="J10" s="44">
        <f>ROUND((ROUND(H10,2)*I10/100)+ROUND(H10,2),2)</f>
      </c>
      <c r="K10" s="45">
        <f>ROUND(D10*J10,2)</f>
      </c>
      <c r="L10" s="46" t="s">
        <v>23</v>
      </c>
    </row>
    <row r="11">
      <c r="A11" s="47" t="s">
        <v>42</v>
      </c>
      <c r="B11" s="48" t="s">
        <v>43</v>
      </c>
      <c r="C11" s="49" t="s">
        <v>44</v>
      </c>
      <c r="D11" s="50" t="n">
        <v>64.06</v>
      </c>
      <c r="E11" s="51" t="n">
        <v>6.5</v>
      </c>
      <c r="F11" s="52" t="n">
        <v>20.7</v>
      </c>
      <c r="G11" s="53" t="n">
        <v>7.85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45</v>
      </c>
      <c r="B12" s="60" t="s">
        <v>46</v>
      </c>
      <c r="C12" s="61" t="s">
        <v>47</v>
      </c>
      <c r="D12" s="62" t="n">
        <v>115.31</v>
      </c>
      <c r="E12" s="63" t="n">
        <v>2.47</v>
      </c>
      <c r="F12" s="64" t="n">
        <v>20.7</v>
      </c>
      <c r="G12" s="65" t="n">
        <v>2.98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48</v>
      </c>
      <c r="B13" s="72" t="s">
        <v>49</v>
      </c>
      <c r="C13" s="73"/>
      <c r="D13" s="74"/>
      <c r="E13" s="75"/>
      <c r="F13" s="76"/>
      <c r="G13" s="77"/>
      <c r="H13" s="78"/>
      <c r="I13" s="79"/>
      <c r="J13" s="80"/>
      <c r="K13" s="81">
        <f>SUM(K14:K16)</f>
      </c>
      <c r="L13" s="82" t="s">
        <v>36</v>
      </c>
    </row>
    <row r="14">
      <c r="A14" s="83" t="s">
        <v>50</v>
      </c>
      <c r="B14" s="84" t="s">
        <v>51</v>
      </c>
      <c r="C14" s="85" t="s">
        <v>52</v>
      </c>
      <c r="D14" s="86" t="n">
        <v>93.0</v>
      </c>
      <c r="E14" s="87" t="n">
        <v>44.95</v>
      </c>
      <c r="F14" s="88" t="n">
        <v>20.7</v>
      </c>
      <c r="G14" s="89" t="n">
        <v>54.25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53</v>
      </c>
      <c r="B15" s="96" t="s">
        <v>54</v>
      </c>
      <c r="C15" s="97" t="s">
        <v>44</v>
      </c>
      <c r="D15" s="98" t="n">
        <v>49.28</v>
      </c>
      <c r="E15" s="99" t="n">
        <v>80.68</v>
      </c>
      <c r="F15" s="100" t="n">
        <v>20.7</v>
      </c>
      <c r="G15" s="101" t="n">
        <v>97.38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55</v>
      </c>
      <c r="B16" s="108" t="s">
        <v>56</v>
      </c>
      <c r="C16" s="109" t="s">
        <v>39</v>
      </c>
      <c r="D16" s="110" t="n">
        <v>985.5</v>
      </c>
      <c r="E16" s="111" t="n">
        <v>76.57</v>
      </c>
      <c r="F16" s="112" t="n">
        <v>20.7</v>
      </c>
      <c r="G16" s="113" t="n">
        <v>92.42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57</v>
      </c>
      <c r="B17" s="120" t="s">
        <v>58</v>
      </c>
      <c r="C17" s="121"/>
      <c r="D17" s="122"/>
      <c r="E17" s="123"/>
      <c r="F17" s="124"/>
      <c r="G17" s="125"/>
      <c r="H17" s="126"/>
      <c r="I17" s="127"/>
      <c r="J17" s="128"/>
      <c r="K17" s="129">
        <f>SUM(K18:K22)</f>
      </c>
      <c r="L17" s="130" t="s">
        <v>36</v>
      </c>
    </row>
    <row r="18">
      <c r="A18" s="131" t="s">
        <v>59</v>
      </c>
      <c r="B18" s="132" t="s">
        <v>60</v>
      </c>
      <c r="C18" s="133" t="s">
        <v>39</v>
      </c>
      <c r="D18" s="134" t="n">
        <v>54.4</v>
      </c>
      <c r="E18" s="135" t="n">
        <v>24.59</v>
      </c>
      <c r="F18" s="136" t="n">
        <v>20.7</v>
      </c>
      <c r="G18" s="137" t="n">
        <v>29.68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61</v>
      </c>
      <c r="B19" s="144" t="s">
        <v>62</v>
      </c>
      <c r="C19" s="145" t="s">
        <v>44</v>
      </c>
      <c r="D19" s="146" t="n">
        <v>0.02</v>
      </c>
      <c r="E19" s="147" t="n">
        <v>488.18</v>
      </c>
      <c r="F19" s="148" t="n">
        <v>20.7</v>
      </c>
      <c r="G19" s="149" t="n">
        <v>589.23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63</v>
      </c>
      <c r="B20" s="156" t="s">
        <v>64</v>
      </c>
      <c r="C20" s="157" t="s">
        <v>44</v>
      </c>
      <c r="D20" s="158" t="n">
        <v>0.02</v>
      </c>
      <c r="E20" s="159" t="n">
        <v>89.32</v>
      </c>
      <c r="F20" s="160" t="n">
        <v>20.7</v>
      </c>
      <c r="G20" s="161" t="n">
        <v>107.81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65</v>
      </c>
      <c r="B21" s="168" t="s">
        <v>66</v>
      </c>
      <c r="C21" s="169" t="s">
        <v>67</v>
      </c>
      <c r="D21" s="170" t="n">
        <v>2.0</v>
      </c>
      <c r="E21" s="171" t="n">
        <v>245.93</v>
      </c>
      <c r="F21" s="172" t="n">
        <v>20.7</v>
      </c>
      <c r="G21" s="173" t="n">
        <v>296.84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68</v>
      </c>
      <c r="B22" s="180" t="s">
        <v>69</v>
      </c>
      <c r="C22" s="181" t="s">
        <v>67</v>
      </c>
      <c r="D22" s="182" t="n">
        <v>2.0</v>
      </c>
      <c r="E22" s="183" t="n">
        <v>433.81</v>
      </c>
      <c r="F22" s="184" t="n">
        <v>20.7</v>
      </c>
      <c r="G22" s="185" t="n">
        <v>523.61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70</v>
      </c>
      <c r="B23"/>
      <c r="C23"/>
      <c r="D23"/>
      <c r="E23"/>
      <c r="F23"/>
      <c r="G23"/>
      <c r="H23"/>
      <c r="I23"/>
      <c r="J23" s="192">
        <f>K8+K13+K17</f>
      </c>
      <c r="K23"/>
    </row>
    <row r="25">
      <c r="A25" s="193" t="s">
        <v>71</v>
      </c>
    </row>
    <row r="26">
      <c r="A26" s="194" t="s">
        <v>72</v>
      </c>
    </row>
    <row r="33">
      <c r="E33" s="195">
        <f>DADOS!C11</f>
      </c>
      <c r="F33" s="195"/>
      <c r="G33" s="195"/>
      <c r="H33" s="195"/>
      <c r="I33" s="195"/>
    </row>
    <row r="34">
      <c r="E34" s="196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3:H13"/>
    <mergeCell ref="B17:H17"/>
    <mergeCell ref="A23:I23"/>
    <mergeCell ref="J23:K23"/>
    <mergeCell ref="A25:F25"/>
    <mergeCell ref="A26:F26"/>
    <mergeCell ref="E33:I33"/>
    <mergeCell ref="E34:I34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</cols>
  <sheetData>
    <row r="1">
      <c r="A1" s="197" t="s">
        <v>0</v>
      </c>
    </row>
    <row r="2">
      <c r="A2" s="197" t="s">
        <v>16</v>
      </c>
    </row>
    <row r="3">
      <c r="A3" s="197" t="s">
        <v>17</v>
      </c>
      <c r="B3" s="200" t="s">
        <f>DADOS!C3</f>
      </c>
    </row>
    <row r="4">
      <c r="A4" s="197" t="s">
        <v>18</v>
      </c>
      <c r="B4" s="197" t="s">
        <f>DADOS!C7</f>
      </c>
      <c r="G4" s="197" t="s">
        <v>19</v>
      </c>
      <c r="H4" s="199">
        <f>DADOS!C9</f>
      </c>
    </row>
    <row r="5">
      <c r="A5" s="197" t="s">
        <v>20</v>
      </c>
      <c r="B5" s="198">
        <f>DADOS!C8</f>
      </c>
      <c r="C5" s="197" t="s">
        <v>9</v>
      </c>
      <c r="D5" s="197" t="s">
        <v>21</v>
      </c>
      <c r="E5" s="197" t="s">
        <f>DADOS!C13</f>
      </c>
      <c r="F5" s="197" t="s">
        <v>9</v>
      </c>
      <c r="G5" s="197" t="s">
        <v>9</v>
      </c>
      <c r="H5" s="197" t="s">
        <v>22</v>
      </c>
      <c r="I5" s="197" t="s">
        <f>DADOS!C14</f>
      </c>
    </row>
    <row r="7">
      <c r="A7" s="201" t="s">
        <v>23</v>
      </c>
      <c r="B7" s="202" t="s">
        <v>36</v>
      </c>
      <c r="C7" s="203" t="s">
        <v>33</v>
      </c>
      <c r="D7" s="204" t="s">
        <v>73</v>
      </c>
      <c r="E7" s="205" t="s">
        <v>74</v>
      </c>
      <c r="F7" s="206" t="s">
        <v>75</v>
      </c>
      <c r="G7" s="207" t="s">
        <v>76</v>
      </c>
      <c r="H7" s="208" t="s">
        <v>77</v>
      </c>
      <c r="I7" s="209" t="s">
        <v>78</v>
      </c>
    </row>
    <row r="8">
      <c r="A8" s="210" t="s">
        <v>34</v>
      </c>
      <c r="B8" s="211" t="s">
        <v>35</v>
      </c>
      <c r="C8" s="643">
        <f>Orçamento!K8</f>
      </c>
      <c r="D8" s="212" t="n">
        <v>100.0</v>
      </c>
      <c r="E8" s="213">
        <f>C8*D8/100</f>
      </c>
      <c r="F8" s="214" t="n">
        <v>0.0</v>
      </c>
      <c r="G8" s="215">
        <f>C8*F8/100</f>
      </c>
      <c r="H8" s="216">
        <f>D8+F8</f>
      </c>
      <c r="I8" s="217">
        <f>E8+G8</f>
      </c>
    </row>
    <row r="9">
      <c r="A9" s="218" t="s">
        <v>48</v>
      </c>
      <c r="B9" s="219" t="s">
        <v>49</v>
      </c>
      <c r="C9" s="643">
        <f>Orçamento!K13</f>
      </c>
      <c r="D9" s="220" t="n">
        <v>75.0</v>
      </c>
      <c r="E9" s="221">
        <f>C9*D9/100</f>
      </c>
      <c r="F9" s="222" t="n">
        <v>25.0</v>
      </c>
      <c r="G9" s="223">
        <f>C9*F9/100</f>
      </c>
      <c r="H9" s="224">
        <f>D9+F9</f>
      </c>
      <c r="I9" s="225">
        <f>E9+G9</f>
      </c>
    </row>
    <row r="10">
      <c r="A10" s="226" t="s">
        <v>57</v>
      </c>
      <c r="B10" s="227" t="s">
        <v>58</v>
      </c>
      <c r="C10" s="643">
        <f>Orçamento!K17</f>
      </c>
      <c r="D10" s="228" t="n">
        <v>0.0</v>
      </c>
      <c r="E10" s="229">
        <f>C10*D10/100</f>
      </c>
      <c r="F10" s="230" t="n">
        <v>100.0</v>
      </c>
      <c r="G10" s="231">
        <f>C10*F10/100</f>
      </c>
      <c r="H10" s="232">
        <f>D10+F10</f>
      </c>
      <c r="I10" s="233">
        <f>E10+G10</f>
      </c>
    </row>
    <row r="11">
      <c r="A11" s="234" t="s">
        <v>79</v>
      </c>
      <c r="B11" s="235"/>
      <c r="C11" s="236">
        <f>SUM(C8:C10)</f>
      </c>
      <c r="D11" s="237">
        <f>SUM(E8:E10)</f>
      </c>
      <c r="E11" s="238"/>
      <c r="F11" s="239">
        <f>SUM(G8:G10)</f>
      </c>
      <c r="G11" s="240"/>
      <c r="H11" s="241">
        <f>(I11/C11)*100</f>
      </c>
      <c r="I11" s="242">
        <f>SUM(I8:I10)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1:E11"/>
    <mergeCell ref="F11:G11"/>
    <mergeCell ref="A11:B11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243" t="s">
        <v>0</v>
      </c>
    </row>
    <row r="2">
      <c r="A2" s="243" t="s">
        <v>16</v>
      </c>
    </row>
    <row r="3">
      <c r="A3" s="243" t="s">
        <v>17</v>
      </c>
      <c r="B3" s="246" t="s">
        <f>DADOS!C3</f>
      </c>
    </row>
    <row r="4">
      <c r="A4" s="243" t="s">
        <v>18</v>
      </c>
      <c r="B4" s="243" t="s">
        <f>DADOS!C7</f>
      </c>
      <c r="G4" s="243" t="s">
        <v>19</v>
      </c>
      <c r="H4" s="245">
        <f>DADOS!C9</f>
      </c>
    </row>
    <row r="5">
      <c r="A5" s="243" t="s">
        <v>20</v>
      </c>
      <c r="B5" s="244">
        <f>DADOS!C8</f>
      </c>
      <c r="C5" s="243" t="s">
        <v>9</v>
      </c>
      <c r="D5" s="243" t="s">
        <v>21</v>
      </c>
      <c r="E5" s="243" t="s">
        <f>DADOS!C13</f>
      </c>
      <c r="F5" s="243" t="s">
        <v>9</v>
      </c>
      <c r="G5" s="243" t="s">
        <v>9</v>
      </c>
      <c r="H5" s="243" t="s">
        <v>22</v>
      </c>
      <c r="I5" s="243" t="s">
        <f>DADOS!C14</f>
      </c>
    </row>
    <row r="7">
      <c r="A7" s="247" t="s">
        <v>23</v>
      </c>
      <c r="B7" s="248" t="s">
        <v>80</v>
      </c>
      <c r="C7" s="249" t="s">
        <v>81</v>
      </c>
      <c r="D7" s="250" t="s">
        <v>82</v>
      </c>
      <c r="E7" s="251" t="s">
        <v>83</v>
      </c>
      <c r="F7" s="252"/>
      <c r="G7" s="253"/>
      <c r="H7" s="254"/>
      <c r="I7" s="255"/>
    </row>
    <row r="8">
      <c r="A8" s="256" t="s">
        <v>84</v>
      </c>
      <c r="B8" s="257" t="n">
        <v>3.8</v>
      </c>
      <c r="C8" s="258" t="n">
        <v>4.67</v>
      </c>
      <c r="D8" s="259" t="n">
        <v>4.01</v>
      </c>
      <c r="E8" s="260" t="s">
        <v>85</v>
      </c>
      <c r="F8" s="261"/>
      <c r="G8" s="262"/>
      <c r="H8" s="263"/>
      <c r="I8" s="264"/>
      <c r="J8" s="265">
        <f>D8/100</f>
      </c>
    </row>
    <row r="9">
      <c r="A9" s="266" t="s">
        <v>86</v>
      </c>
      <c r="B9" s="267" t="n">
        <v>0.32</v>
      </c>
      <c r="C9" s="268" t="n">
        <v>0.74</v>
      </c>
      <c r="D9" s="269" t="n">
        <v>0.4</v>
      </c>
      <c r="E9" s="270" t="s">
        <v>87</v>
      </c>
      <c r="F9" s="271"/>
      <c r="G9" s="272"/>
      <c r="H9" s="273"/>
      <c r="I9" s="274"/>
      <c r="J9" s="275">
        <f>D9/100</f>
      </c>
    </row>
    <row r="10">
      <c r="A10" s="276" t="s">
        <v>88</v>
      </c>
      <c r="B10" s="277" t="n">
        <v>0.5</v>
      </c>
      <c r="C10" s="278" t="n">
        <v>0.97</v>
      </c>
      <c r="D10" s="279" t="n">
        <v>0.56</v>
      </c>
      <c r="E10" s="280" t="s">
        <v>89</v>
      </c>
      <c r="F10" s="281"/>
      <c r="G10" s="282"/>
      <c r="H10" s="283"/>
      <c r="I10" s="284"/>
      <c r="J10" s="285">
        <f>D10/100</f>
      </c>
    </row>
    <row r="11">
      <c r="A11" s="286" t="s">
        <v>90</v>
      </c>
      <c r="B11" s="287" t="n">
        <v>1.02</v>
      </c>
      <c r="C11" s="288" t="n">
        <v>1.21</v>
      </c>
      <c r="D11" s="289" t="n">
        <v>1.11</v>
      </c>
      <c r="E11" s="290" t="s">
        <v>91</v>
      </c>
      <c r="F11" s="291"/>
      <c r="G11" s="292"/>
      <c r="H11" s="293"/>
      <c r="I11" s="294"/>
      <c r="J11" s="295">
        <f>D11/100</f>
      </c>
    </row>
    <row r="12">
      <c r="A12" s="296" t="s">
        <v>92</v>
      </c>
      <c r="B12" s="297" t="n">
        <v>6.64</v>
      </c>
      <c r="C12" s="298" t="n">
        <v>8.69</v>
      </c>
      <c r="D12" s="299" t="n">
        <v>7.3</v>
      </c>
      <c r="E12" s="300" t="s">
        <v>93</v>
      </c>
      <c r="F12" s="301"/>
      <c r="G12" s="302"/>
      <c r="H12" s="303"/>
      <c r="I12" s="304"/>
      <c r="J12" s="305">
        <f>D12/100</f>
      </c>
    </row>
    <row r="13">
      <c r="A13" s="306" t="s">
        <v>94</v>
      </c>
      <c r="B13" s="307" t="n">
        <v>5.65</v>
      </c>
      <c r="C13" s="308" t="n">
        <v>10.65</v>
      </c>
      <c r="D13" s="309">
        <f>I15+I18+I19</f>
      </c>
      <c r="E13" s="310" t="s">
        <v>95</v>
      </c>
      <c r="F13" s="311"/>
      <c r="G13" s="312"/>
      <c r="H13" s="313"/>
      <c r="I13" s="314"/>
      <c r="J13" s="315">
        <f>D13/100</f>
      </c>
    </row>
    <row r="14">
      <c r="C14" s="316" t="s">
        <v>96</v>
      </c>
      <c r="D14" s="317">
        <f>ROUND(((((1+J8+J9+J10)*(1+J11)*(1+J12)/(1-J15-J18))-1)*100),2)</f>
      </c>
    </row>
    <row r="15">
      <c r="F15" s="318" t="s">
        <v>97</v>
      </c>
      <c r="G15" s="319"/>
      <c r="H15" s="320"/>
      <c r="I15" s="321" t="n">
        <v>3.65</v>
      </c>
      <c r="J15" s="322">
        <f>I15/100</f>
      </c>
    </row>
    <row r="16">
      <c r="F16" s="323" t="s">
        <v>98</v>
      </c>
      <c r="G16" s="324"/>
      <c r="H16" s="325"/>
      <c r="I16" s="326" t="n">
        <v>2.0</v>
      </c>
      <c r="J16" s="327">
        <f>I16/100</f>
      </c>
    </row>
    <row r="17">
      <c r="F17" s="328" t="s">
        <v>99</v>
      </c>
      <c r="G17" s="329"/>
      <c r="H17" s="330"/>
      <c r="I17" s="331" t="n">
        <v>100.0</v>
      </c>
    </row>
    <row r="18">
      <c r="F18" s="332" t="s">
        <v>100</v>
      </c>
      <c r="G18" s="333"/>
      <c r="H18" s="334"/>
      <c r="I18" s="335" t="n">
        <f>((I17*I16)/100)</f>
        <v>2.0</v>
      </c>
      <c r="J18" s="336">
        <f>I18/100</f>
      </c>
    </row>
    <row r="19">
      <c r="F19" s="337" t="s">
        <v>101</v>
      </c>
      <c r="G19" s="338"/>
      <c r="H19" s="339"/>
      <c r="I19" s="340" t="n">
        <v>0.0</v>
      </c>
    </row>
    <row r="29">
      <c r="E29" s="341">
        <f>DADOS!C11</f>
      </c>
      <c r="F29" s="341"/>
      <c r="G29" s="341"/>
      <c r="H29" s="341"/>
      <c r="I29" s="341"/>
    </row>
    <row r="30">
      <c r="E30" s="34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343" t="s">
        <v>0</v>
      </c>
    </row>
    <row r="2">
      <c r="A2" s="343" t="s">
        <v>16</v>
      </c>
    </row>
    <row r="3">
      <c r="A3" s="343" t="s">
        <v>17</v>
      </c>
      <c r="B3" s="346" t="s">
        <f>DADOS!C3</f>
      </c>
    </row>
    <row r="4">
      <c r="A4" s="343" t="s">
        <v>18</v>
      </c>
      <c r="B4" s="343" t="s">
        <f>DADOS!C7</f>
      </c>
      <c r="G4" s="343" t="s">
        <v>19</v>
      </c>
      <c r="H4" s="345">
        <f>DADOS!C9</f>
      </c>
    </row>
    <row r="5">
      <c r="A5" s="343" t="s">
        <v>20</v>
      </c>
      <c r="B5" s="344">
        <f>DADOS!C8</f>
      </c>
      <c r="C5" s="343" t="s">
        <v>9</v>
      </c>
      <c r="D5" s="343" t="s">
        <v>21</v>
      </c>
      <c r="E5" s="343" t="s">
        <f>DADOS!C13</f>
      </c>
      <c r="F5" s="343" t="s">
        <v>9</v>
      </c>
      <c r="G5" s="343" t="s">
        <v>9</v>
      </c>
      <c r="H5" s="343" t="s">
        <v>22</v>
      </c>
      <c r="I5" s="343" t="s">
        <f>DADOS!C14</f>
      </c>
    </row>
    <row r="7">
      <c r="A7" s="347" t="s">
        <v>23</v>
      </c>
      <c r="B7" s="348" t="s">
        <v>80</v>
      </c>
      <c r="C7" s="349" t="s">
        <v>81</v>
      </c>
      <c r="D7" s="350" t="s">
        <v>82</v>
      </c>
      <c r="E7" s="351" t="s">
        <v>83</v>
      </c>
      <c r="F7" s="352"/>
      <c r="G7" s="353"/>
      <c r="H7" s="354"/>
      <c r="I7" s="355"/>
    </row>
    <row r="8">
      <c r="A8" s="356" t="s">
        <v>84</v>
      </c>
      <c r="B8" s="357" t="n">
        <v>1.5</v>
      </c>
      <c r="C8" s="358" t="n">
        <v>4.49</v>
      </c>
      <c r="D8" s="359" t="n">
        <v>0.0</v>
      </c>
      <c r="E8" s="360" t="s">
        <v>85</v>
      </c>
      <c r="F8" s="361"/>
      <c r="G8" s="362"/>
      <c r="H8" s="363"/>
      <c r="I8" s="364"/>
      <c r="J8" s="365">
        <f>D8/100</f>
      </c>
    </row>
    <row r="9">
      <c r="A9" s="366" t="s">
        <v>86</v>
      </c>
      <c r="B9" s="367" t="n">
        <v>0.3</v>
      </c>
      <c r="C9" s="368" t="n">
        <v>0.82</v>
      </c>
      <c r="D9" s="369" t="n">
        <v>0.0</v>
      </c>
      <c r="E9" s="370" t="s">
        <v>87</v>
      </c>
      <c r="F9" s="371"/>
      <c r="G9" s="372"/>
      <c r="H9" s="373"/>
      <c r="I9" s="374"/>
      <c r="J9" s="375">
        <f>D9/100</f>
      </c>
    </row>
    <row r="10">
      <c r="A10" s="376" t="s">
        <v>88</v>
      </c>
      <c r="B10" s="377" t="n">
        <v>0.56</v>
      </c>
      <c r="C10" s="378" t="n">
        <v>0.89</v>
      </c>
      <c r="D10" s="379" t="n">
        <v>0.0</v>
      </c>
      <c r="E10" s="380" t="s">
        <v>89</v>
      </c>
      <c r="F10" s="381"/>
      <c r="G10" s="382"/>
      <c r="H10" s="383"/>
      <c r="I10" s="384"/>
      <c r="J10" s="385">
        <f>D10/100</f>
      </c>
    </row>
    <row r="11">
      <c r="A11" s="386" t="s">
        <v>90</v>
      </c>
      <c r="B11" s="387" t="n">
        <v>0.85</v>
      </c>
      <c r="C11" s="388" t="n">
        <v>1.11</v>
      </c>
      <c r="D11" s="389" t="n">
        <v>0.0</v>
      </c>
      <c r="E11" s="390" t="s">
        <v>91</v>
      </c>
      <c r="F11" s="391"/>
      <c r="G11" s="392"/>
      <c r="H11" s="393"/>
      <c r="I11" s="394"/>
      <c r="J11" s="395">
        <f>D11/100</f>
      </c>
    </row>
    <row r="12">
      <c r="A12" s="396" t="s">
        <v>92</v>
      </c>
      <c r="B12" s="397" t="n">
        <v>3.5</v>
      </c>
      <c r="C12" s="398" t="n">
        <v>6.22</v>
      </c>
      <c r="D12" s="399" t="n">
        <v>0.0</v>
      </c>
      <c r="E12" s="400" t="s">
        <v>93</v>
      </c>
      <c r="F12" s="401"/>
      <c r="G12" s="402"/>
      <c r="H12" s="403"/>
      <c r="I12" s="404"/>
      <c r="J12" s="405">
        <f>D12/100</f>
      </c>
    </row>
    <row r="13">
      <c r="A13" s="406" t="s">
        <v>94</v>
      </c>
      <c r="B13" s="407" t="n">
        <v>5.65</v>
      </c>
      <c r="C13" s="408" t="n">
        <v>10.65</v>
      </c>
      <c r="D13" s="409">
        <f>I15+I16</f>
      </c>
      <c r="E13" s="410" t="s">
        <v>95</v>
      </c>
      <c r="F13" s="411"/>
      <c r="G13" s="412"/>
      <c r="H13" s="413"/>
      <c r="I13" s="414"/>
      <c r="J13" s="415">
        <f>D13/100</f>
      </c>
    </row>
    <row r="14">
      <c r="C14" s="416" t="s">
        <v>96</v>
      </c>
      <c r="D14" s="417">
        <f>ROUND(((((1+J8+J9+J10)*(1+J11)*(1+J12)/(1-J13))-1)*100),2)</f>
      </c>
    </row>
    <row r="15">
      <c r="F15" s="418" t="s">
        <v>97</v>
      </c>
      <c r="G15" s="419"/>
      <c r="H15" s="420"/>
      <c r="I15" s="421" t="n">
        <v>3.65</v>
      </c>
      <c r="J15" s="422">
        <f>I15/100</f>
      </c>
    </row>
    <row r="16">
      <c r="F16" s="423" t="s">
        <v>101</v>
      </c>
      <c r="G16" s="424"/>
      <c r="H16" s="425"/>
      <c r="I16" s="426" t="n">
        <v>0.0</v>
      </c>
    </row>
    <row r="26">
      <c r="E26" s="427">
        <f>DADOS!C11</f>
      </c>
      <c r="F26" s="427"/>
      <c r="G26" s="427"/>
      <c r="H26" s="427"/>
      <c r="I26" s="427"/>
    </row>
    <row r="27">
      <c r="E27" s="42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429" t="s">
        <v>0</v>
      </c>
    </row>
    <row r="2">
      <c r="A2" s="429" t="s">
        <v>16</v>
      </c>
    </row>
    <row r="3">
      <c r="A3" s="429" t="s">
        <v>17</v>
      </c>
      <c r="B3" s="432" t="s">
        <f>DADOS!C3</f>
      </c>
    </row>
    <row r="4">
      <c r="A4" s="429" t="s">
        <v>18</v>
      </c>
      <c r="B4" s="429" t="s">
        <f>DADOS!C7</f>
      </c>
      <c r="G4" s="429" t="s">
        <v>19</v>
      </c>
      <c r="H4" s="431">
        <f>DADOS!C9</f>
      </c>
    </row>
    <row r="5">
      <c r="A5" s="429" t="s">
        <v>20</v>
      </c>
      <c r="B5" s="430">
        <f>DADOS!C8</f>
      </c>
      <c r="C5" s="429" t="s">
        <v>9</v>
      </c>
      <c r="D5" s="429" t="s">
        <v>21</v>
      </c>
      <c r="E5" s="429" t="s">
        <f>DADOS!C13</f>
      </c>
      <c r="F5" s="429" t="s">
        <v>9</v>
      </c>
      <c r="G5" s="429" t="s">
        <v>9</v>
      </c>
      <c r="H5" s="429" t="s">
        <v>22</v>
      </c>
      <c r="I5" s="429" t="s">
        <f>DADOS!C14</f>
      </c>
    </row>
    <row r="7"/>
    <row r="8">
      <c r="A8" s="433" t="s">
        <v>102</v>
      </c>
      <c r="B8" s="434" t="n">
        <v>1.1428</v>
      </c>
      <c r="C8" s="435" t="s">
        <v>103</v>
      </c>
      <c r="D8" s="436"/>
      <c r="E8" s="437"/>
      <c r="F8" s="438"/>
      <c r="G8" s="439"/>
      <c r="H8" s="440"/>
      <c r="I8" s="441"/>
    </row>
    <row r="9">
      <c r="A9" s="442" t="s">
        <v>104</v>
      </c>
      <c r="B9" s="443" t="n">
        <v>0.2</v>
      </c>
      <c r="C9" s="444" t="s">
        <v>105</v>
      </c>
      <c r="D9" s="445"/>
      <c r="E9" s="446"/>
      <c r="F9" s="447"/>
      <c r="G9" s="448"/>
      <c r="H9" s="449"/>
      <c r="I9" s="450"/>
    </row>
    <row r="10">
      <c r="A10" s="451" t="s">
        <v>106</v>
      </c>
      <c r="B10" s="452" t="n">
        <v>0.12</v>
      </c>
      <c r="C10" s="453" t="s">
        <v>107</v>
      </c>
      <c r="D10" s="454"/>
      <c r="E10" s="455"/>
      <c r="F10" s="456"/>
      <c r="G10" s="457"/>
      <c r="H10" s="458"/>
      <c r="I10" s="459"/>
    </row>
    <row r="11">
      <c r="A11" s="460" t="s">
        <v>108</v>
      </c>
      <c r="B11" s="461" t="n">
        <v>0.0</v>
      </c>
      <c r="C11" s="462" t="s">
        <v>109</v>
      </c>
      <c r="D11" s="463"/>
      <c r="E11" s="464"/>
      <c r="F11" s="465"/>
      <c r="G11" s="466"/>
      <c r="H11" s="467"/>
      <c r="I11" s="468"/>
    </row>
    <row r="12">
      <c r="A12" s="469" t="s">
        <v>110</v>
      </c>
      <c r="B12" s="470">
        <f>(((1+B8+B9)*(1+B10))/(1-B11))</f>
      </c>
      <c r="C12" t="s">
        <v>111</v>
      </c>
    </row>
    <row r="13">
      <c r="A13" s="471" t="s">
        <v>112</v>
      </c>
      <c r="B13" s="472">
        <f>((1+B10)/(1-B11))</f>
      </c>
      <c r="C13" t="s">
        <v>113</v>
      </c>
    </row>
    <row r="23">
      <c r="E23" s="473">
        <f>DADOS!C11</f>
      </c>
      <c r="F23" s="473"/>
      <c r="G23" s="473"/>
      <c r="H23" s="473"/>
      <c r="I23" s="473"/>
    </row>
    <row r="24">
      <c r="E24" s="47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475" t="s">
        <v>0</v>
      </c>
    </row>
    <row r="2">
      <c r="A2" s="475" t="s">
        <v>16</v>
      </c>
    </row>
    <row r="3">
      <c r="A3" s="475" t="s">
        <v>17</v>
      </c>
      <c r="B3" s="478" t="s">
        <f>DADOS!C3</f>
      </c>
    </row>
    <row r="4">
      <c r="A4" s="475" t="s">
        <v>18</v>
      </c>
      <c r="B4" s="475" t="s">
        <f>DADOS!C7</f>
      </c>
      <c r="G4" s="475" t="s">
        <v>19</v>
      </c>
      <c r="H4" s="477">
        <f>DADOS!C9</f>
      </c>
    </row>
    <row r="5">
      <c r="A5" s="475" t="s">
        <v>20</v>
      </c>
      <c r="B5" s="476">
        <f>DADOS!C8</f>
      </c>
      <c r="C5" s="475" t="s">
        <v>9</v>
      </c>
      <c r="D5" s="475" t="s">
        <v>21</v>
      </c>
      <c r="E5" s="475" t="s">
        <f>DADOS!C13</f>
      </c>
      <c r="F5" s="475" t="s">
        <v>9</v>
      </c>
      <c r="G5" s="475" t="s">
        <v>9</v>
      </c>
      <c r="H5" s="475" t="s">
        <v>22</v>
      </c>
      <c r="I5" s="475" t="s">
        <f>DADOS!C14</f>
      </c>
    </row>
    <row r="7">
      <c r="A7" s="479" t="s">
        <v>23</v>
      </c>
      <c r="B7" s="479" t="s">
        <v>24</v>
      </c>
      <c r="C7" s="479" t="s">
        <v>25</v>
      </c>
      <c r="D7" s="479" t="s">
        <v>26</v>
      </c>
      <c r="E7" s="479" t="s">
        <v>32</v>
      </c>
      <c r="F7" s="479" t="s">
        <v>114</v>
      </c>
      <c r="G7" s="479" t="s">
        <v>115</v>
      </c>
      <c r="H7" s="479" t="s">
        <v>116</v>
      </c>
      <c r="I7" s="479" t="s">
        <v>117</v>
      </c>
      <c r="J7" s="479" t="s">
        <v>33</v>
      </c>
    </row>
    <row r="8">
      <c r="A8" s="480" t="s">
        <v>34</v>
      </c>
      <c r="B8" s="481" t="s">
        <v>35</v>
      </c>
      <c r="C8" s="482"/>
      <c r="D8" s="483"/>
      <c r="E8" s="484"/>
      <c r="F8" s="485"/>
      <c r="G8" s="486"/>
      <c r="H8" s="487">
        <f>SUM(H9:H12)</f>
      </c>
      <c r="I8" s="488">
        <f>SUM(I9:I12)</f>
      </c>
      <c r="J8" s="489">
        <f>SUM(J9:J12)</f>
      </c>
      <c r="K8" s="490" t="s">
        <v>36</v>
      </c>
    </row>
    <row r="9">
      <c r="A9" s="491" t="s">
        <v>37</v>
      </c>
      <c r="B9" s="492" t="s">
        <v>38</v>
      </c>
      <c r="C9" s="493" t="s">
        <v>39</v>
      </c>
      <c r="D9" s="494" t="n">
        <v>3.0</v>
      </c>
      <c r="E9" s="495">
        <f>Orçamento!J9</f>
      </c>
      <c r="F9" s="496"/>
      <c r="G9" s="497">
        <f>E9-F9</f>
      </c>
      <c r="H9" s="498">
        <f>F9*D9</f>
      </c>
      <c r="I9" s="499">
        <f>G9*D9</f>
      </c>
      <c r="J9" s="500">
        <f>Orçamento!K9</f>
      </c>
    </row>
    <row r="10">
      <c r="A10" s="501" t="s">
        <v>40</v>
      </c>
      <c r="B10" s="502" t="s">
        <v>41</v>
      </c>
      <c r="C10" s="503" t="s">
        <v>39</v>
      </c>
      <c r="D10" s="504" t="n">
        <v>985.5</v>
      </c>
      <c r="E10" s="505">
        <f>Orçamento!J10</f>
      </c>
      <c r="F10" s="506"/>
      <c r="G10" s="507">
        <f>E10-F10</f>
      </c>
      <c r="H10" s="508">
        <f>F10*D10</f>
      </c>
      <c r="I10" s="509">
        <f>G10*D10</f>
      </c>
      <c r="J10" s="510">
        <f>Orçamento!K10</f>
      </c>
    </row>
    <row r="11">
      <c r="A11" s="511" t="s">
        <v>42</v>
      </c>
      <c r="B11" s="512" t="s">
        <v>43</v>
      </c>
      <c r="C11" s="513" t="s">
        <v>44</v>
      </c>
      <c r="D11" s="514" t="n">
        <v>64.06</v>
      </c>
      <c r="E11" s="515">
        <f>Orçamento!J11</f>
      </c>
      <c r="F11" s="516"/>
      <c r="G11" s="517">
        <f>E11-F11</f>
      </c>
      <c r="H11" s="518">
        <f>F11*D11</f>
      </c>
      <c r="I11" s="519">
        <f>G11*D11</f>
      </c>
      <c r="J11" s="520">
        <f>Orçamento!K11</f>
      </c>
    </row>
    <row r="12">
      <c r="A12" s="521" t="s">
        <v>45</v>
      </c>
      <c r="B12" s="522" t="s">
        <v>46</v>
      </c>
      <c r="C12" s="523" t="s">
        <v>47</v>
      </c>
      <c r="D12" s="524" t="n">
        <v>115.31</v>
      </c>
      <c r="E12" s="525">
        <f>Orçamento!J12</f>
      </c>
      <c r="F12" s="526"/>
      <c r="G12" s="527">
        <f>E12-F12</f>
      </c>
      <c r="H12" s="528">
        <f>F12*D12</f>
      </c>
      <c r="I12" s="529">
        <f>G12*D12</f>
      </c>
      <c r="J12" s="530">
        <f>Orçamento!K12</f>
      </c>
    </row>
    <row r="13">
      <c r="A13" s="531" t="s">
        <v>48</v>
      </c>
      <c r="B13" s="532" t="s">
        <v>49</v>
      </c>
      <c r="C13" s="533"/>
      <c r="D13" s="534"/>
      <c r="E13" s="535"/>
      <c r="F13" s="536"/>
      <c r="G13" s="537"/>
      <c r="H13" s="538">
        <f>SUM(H14:H16)</f>
      </c>
      <c r="I13" s="539">
        <f>SUM(I14:I16)</f>
      </c>
      <c r="J13" s="540">
        <f>SUM(J14:J16)</f>
      </c>
      <c r="K13" s="541" t="s">
        <v>36</v>
      </c>
    </row>
    <row r="14">
      <c r="A14" s="542" t="s">
        <v>50</v>
      </c>
      <c r="B14" s="543" t="s">
        <v>51</v>
      </c>
      <c r="C14" s="544" t="s">
        <v>52</v>
      </c>
      <c r="D14" s="545" t="n">
        <v>93.0</v>
      </c>
      <c r="E14" s="546">
        <f>Orçamento!J14</f>
      </c>
      <c r="F14" s="547"/>
      <c r="G14" s="548">
        <f>E14-F14</f>
      </c>
      <c r="H14" s="549">
        <f>F14*D14</f>
      </c>
      <c r="I14" s="550">
        <f>G14*D14</f>
      </c>
      <c r="J14" s="551">
        <f>Orçamento!K14</f>
      </c>
    </row>
    <row r="15">
      <c r="A15" s="552" t="s">
        <v>53</v>
      </c>
      <c r="B15" s="553" t="s">
        <v>54</v>
      </c>
      <c r="C15" s="554" t="s">
        <v>44</v>
      </c>
      <c r="D15" s="555" t="n">
        <v>49.28</v>
      </c>
      <c r="E15" s="556">
        <f>Orçamento!J15</f>
      </c>
      <c r="F15" s="557"/>
      <c r="G15" s="558">
        <f>E15-F15</f>
      </c>
      <c r="H15" s="559">
        <f>F15*D15</f>
      </c>
      <c r="I15" s="560">
        <f>G15*D15</f>
      </c>
      <c r="J15" s="561">
        <f>Orçamento!K15</f>
      </c>
    </row>
    <row r="16">
      <c r="A16" s="562" t="s">
        <v>55</v>
      </c>
      <c r="B16" s="563" t="s">
        <v>56</v>
      </c>
      <c r="C16" s="564" t="s">
        <v>39</v>
      </c>
      <c r="D16" s="565" t="n">
        <v>985.5</v>
      </c>
      <c r="E16" s="566">
        <f>Orçamento!J16</f>
      </c>
      <c r="F16" s="567"/>
      <c r="G16" s="568">
        <f>E16-F16</f>
      </c>
      <c r="H16" s="569">
        <f>F16*D16</f>
      </c>
      <c r="I16" s="570">
        <f>G16*D16</f>
      </c>
      <c r="J16" s="571">
        <f>Orçamento!K16</f>
      </c>
    </row>
    <row r="17">
      <c r="A17" s="572" t="s">
        <v>57</v>
      </c>
      <c r="B17" s="573" t="s">
        <v>58</v>
      </c>
      <c r="C17" s="574"/>
      <c r="D17" s="575"/>
      <c r="E17" s="576"/>
      <c r="F17" s="577"/>
      <c r="G17" s="578"/>
      <c r="H17" s="579">
        <f>SUM(H18:H22)</f>
      </c>
      <c r="I17" s="580">
        <f>SUM(I18:I22)</f>
      </c>
      <c r="J17" s="581">
        <f>SUM(J18:J22)</f>
      </c>
      <c r="K17" s="582" t="s">
        <v>36</v>
      </c>
    </row>
    <row r="18">
      <c r="A18" s="583" t="s">
        <v>59</v>
      </c>
      <c r="B18" s="584" t="s">
        <v>60</v>
      </c>
      <c r="C18" s="585" t="s">
        <v>39</v>
      </c>
      <c r="D18" s="586" t="n">
        <v>54.4</v>
      </c>
      <c r="E18" s="587">
        <f>Orçamento!J18</f>
      </c>
      <c r="F18" s="588"/>
      <c r="G18" s="589">
        <f>E18-F18</f>
      </c>
      <c r="H18" s="590">
        <f>F18*D18</f>
      </c>
      <c r="I18" s="591">
        <f>G18*D18</f>
      </c>
      <c r="J18" s="592">
        <f>Orçamento!K18</f>
      </c>
    </row>
    <row r="19">
      <c r="A19" s="593" t="s">
        <v>61</v>
      </c>
      <c r="B19" s="594" t="s">
        <v>62</v>
      </c>
      <c r="C19" s="595" t="s">
        <v>44</v>
      </c>
      <c r="D19" s="596" t="n">
        <v>0.02</v>
      </c>
      <c r="E19" s="597">
        <f>Orçamento!J19</f>
      </c>
      <c r="F19" s="598"/>
      <c r="G19" s="599">
        <f>E19-F19</f>
      </c>
      <c r="H19" s="600">
        <f>F19*D19</f>
      </c>
      <c r="I19" s="601">
        <f>G19*D19</f>
      </c>
      <c r="J19" s="602">
        <f>Orçamento!K19</f>
      </c>
    </row>
    <row r="20">
      <c r="A20" s="603" t="s">
        <v>63</v>
      </c>
      <c r="B20" s="604" t="s">
        <v>64</v>
      </c>
      <c r="C20" s="605" t="s">
        <v>44</v>
      </c>
      <c r="D20" s="606" t="n">
        <v>0.02</v>
      </c>
      <c r="E20" s="607">
        <f>Orçamento!J20</f>
      </c>
      <c r="F20" s="608"/>
      <c r="G20" s="609">
        <f>E20-F20</f>
      </c>
      <c r="H20" s="610">
        <f>F20*D20</f>
      </c>
      <c r="I20" s="611">
        <f>G20*D20</f>
      </c>
      <c r="J20" s="612">
        <f>Orçamento!K20</f>
      </c>
    </row>
    <row r="21">
      <c r="A21" s="613" t="s">
        <v>65</v>
      </c>
      <c r="B21" s="614" t="s">
        <v>66</v>
      </c>
      <c r="C21" s="615" t="s">
        <v>67</v>
      </c>
      <c r="D21" s="616" t="n">
        <v>2.0</v>
      </c>
      <c r="E21" s="617">
        <f>Orçamento!J21</f>
      </c>
      <c r="F21" s="618"/>
      <c r="G21" s="619">
        <f>E21-F21</f>
      </c>
      <c r="H21" s="620">
        <f>F21*D21</f>
      </c>
      <c r="I21" s="621">
        <f>G21*D21</f>
      </c>
      <c r="J21" s="622">
        <f>Orçamento!K21</f>
      </c>
    </row>
    <row r="22">
      <c r="A22" s="623" t="s">
        <v>68</v>
      </c>
      <c r="B22" s="624" t="s">
        <v>69</v>
      </c>
      <c r="C22" s="625" t="s">
        <v>67</v>
      </c>
      <c r="D22" s="626" t="n">
        <v>2.0</v>
      </c>
      <c r="E22" s="627">
        <f>Orçamento!J22</f>
      </c>
      <c r="F22" s="628"/>
      <c r="G22" s="629">
        <f>E22-F22</f>
      </c>
      <c r="H22" s="630">
        <f>F22*D22</f>
      </c>
      <c r="I22" s="631">
        <f>G22*D22</f>
      </c>
      <c r="J22" s="632">
        <f>Orçamento!K22</f>
      </c>
    </row>
    <row r="23">
      <c r="A23" s="633" t="s">
        <v>70</v>
      </c>
      <c r="B23"/>
      <c r="C23"/>
      <c r="D23"/>
      <c r="E23"/>
      <c r="F23"/>
      <c r="G23"/>
      <c r="H23" s="634">
        <f>H8+H13+H17</f>
      </c>
      <c r="I23" s="635">
        <f>I8+I13+I17</f>
      </c>
      <c r="J23" s="636">
        <f>J8+J13+J17</f>
      </c>
    </row>
    <row r="33">
      <c r="E33" s="637">
        <f>DADOS!C11</f>
      </c>
      <c r="F33" s="637"/>
      <c r="G33" s="637"/>
      <c r="H33" s="637"/>
      <c r="I33" s="637"/>
    </row>
    <row r="34">
      <c r="E34" s="63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3:G13"/>
    <mergeCell ref="B17:G17"/>
    <mergeCell ref="A23:G23"/>
    <mergeCell ref="E33:I33"/>
    <mergeCell ref="E34:I34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639">
        <f>'BDI Principal'!D14</f>
      </c>
    </row>
    <row r="2">
      <c r="A2" s="640">
        <f>'BDI Diferenciado'!D14</f>
      </c>
    </row>
    <row r="3">
      <c r="A3" s="641">
        <f>'BDI (Fator K e TRDE)'!B12</f>
      </c>
    </row>
    <row r="4">
      <c r="A4" s="642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2024-07-03T13:39:30Z</dcterms:created>
  <dc:creator>Apache POI</dc:creator>
</coreProperties>
</file>