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Engenharia\Projetos\Educação\CEI Girassol\2025 LIXEIRA\LICITAÇÃO\"/>
    </mc:Choice>
  </mc:AlternateContent>
  <xr:revisionPtr revIDLastSave="0" documentId="13_ncr:1_{A47F6846-8E19-4D8F-891F-F1A6E0DEC1D2}" xr6:coauthVersionLast="47" xr6:coauthVersionMax="47" xr10:uidLastSave="{00000000-0000-0000-0000-000000000000}"/>
  <workbookProtection lockStructure="1"/>
  <bookViews>
    <workbookView xWindow="-120" yWindow="-120" windowWidth="29040" windowHeight="15720" activeTab="1" xr2:uid="{00000000-000D-0000-FFFF-FFFF00000000}"/>
  </bookViews>
  <sheets>
    <sheet name="DADOS" sheetId="1" r:id="rId1"/>
    <sheet name="Orçamento" sheetId="2" r:id="rId2"/>
    <sheet name="Cronograma" sheetId="3" r:id="rId3"/>
    <sheet name="BDI Principal" sheetId="4" r:id="rId4"/>
    <sheet name="BDI Diferenciado" sheetId="5" r:id="rId5"/>
    <sheet name="BDI (Fator K e TRDE)" sheetId="6" r:id="rId6"/>
    <sheet name="Repositório" sheetId="7" state="veryHidden" r:id="rId7"/>
  </sheets>
  <calcPr calcId="181029"/>
</workbook>
</file>

<file path=xl/calcChain.xml><?xml version="1.0" encoding="utf-8"?>
<calcChain xmlns="http://schemas.openxmlformats.org/spreadsheetml/2006/main">
  <c r="A4" i="7" l="1"/>
  <c r="A3" i="7"/>
  <c r="E24" i="6"/>
  <c r="E23" i="6"/>
  <c r="B13" i="6"/>
  <c r="B12" i="6"/>
  <c r="I5" i="6"/>
  <c r="E5" i="6"/>
  <c r="B5" i="6"/>
  <c r="H4" i="6"/>
  <c r="B4" i="6"/>
  <c r="B3" i="6"/>
  <c r="E27" i="5"/>
  <c r="E26" i="5"/>
  <c r="J15" i="5"/>
  <c r="D13" i="5"/>
  <c r="J13" i="5" s="1"/>
  <c r="J12" i="5"/>
  <c r="J11" i="5"/>
  <c r="J10" i="5"/>
  <c r="J9" i="5"/>
  <c r="J8" i="5"/>
  <c r="D14" i="5" s="1"/>
  <c r="A2" i="7" s="1"/>
  <c r="I5" i="5"/>
  <c r="E5" i="5"/>
  <c r="B5" i="5"/>
  <c r="H4" i="5"/>
  <c r="B4" i="5"/>
  <c r="B3" i="5"/>
  <c r="E30" i="4"/>
  <c r="E29" i="4"/>
  <c r="J18" i="4"/>
  <c r="I18" i="4"/>
  <c r="J16" i="4"/>
  <c r="J15" i="4"/>
  <c r="J13" i="4"/>
  <c r="D13" i="4"/>
  <c r="J12" i="4"/>
  <c r="J11" i="4"/>
  <c r="J10" i="4"/>
  <c r="J9" i="4"/>
  <c r="D14" i="4" s="1"/>
  <c r="J8" i="4"/>
  <c r="I5" i="4"/>
  <c r="E5" i="4"/>
  <c r="B5" i="4"/>
  <c r="H4" i="4"/>
  <c r="B4" i="4"/>
  <c r="B3" i="4"/>
  <c r="F11" i="3"/>
  <c r="F10" i="3"/>
  <c r="F9" i="3"/>
  <c r="F8" i="3"/>
  <c r="I5" i="3"/>
  <c r="E5" i="3"/>
  <c r="B5" i="3"/>
  <c r="H4" i="3"/>
  <c r="B4" i="3"/>
  <c r="B3" i="3"/>
  <c r="E50" i="2"/>
  <c r="E49" i="2"/>
  <c r="M38" i="2"/>
  <c r="M37" i="2" s="1"/>
  <c r="M36" i="2"/>
  <c r="M35" i="2"/>
  <c r="M34" i="2" s="1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 s="1"/>
  <c r="M15" i="2"/>
  <c r="M14" i="2"/>
  <c r="M13" i="2"/>
  <c r="M12" i="2"/>
  <c r="M11" i="2"/>
  <c r="M10" i="2"/>
  <c r="M9" i="2"/>
  <c r="M8" i="2" s="1"/>
  <c r="I5" i="2"/>
  <c r="E5" i="2"/>
  <c r="B5" i="2"/>
  <c r="H4" i="2"/>
  <c r="B4" i="2"/>
  <c r="B3" i="2"/>
  <c r="I28" i="2" l="1"/>
  <c r="J28" i="2" s="1"/>
  <c r="A1" i="7"/>
  <c r="I38" i="2"/>
  <c r="J38" i="2" s="1"/>
  <c r="I23" i="2"/>
  <c r="J23" i="2" s="1"/>
  <c r="I13" i="2"/>
  <c r="J13" i="2" s="1"/>
  <c r="I32" i="2"/>
  <c r="J32" i="2" s="1"/>
  <c r="I18" i="2"/>
  <c r="J18" i="2" s="1"/>
  <c r="I22" i="2"/>
  <c r="J22" i="2" s="1"/>
  <c r="I12" i="2"/>
  <c r="J12" i="2" s="1"/>
  <c r="I27" i="2"/>
  <c r="J27" i="2" s="1"/>
  <c r="I31" i="2"/>
  <c r="J31" i="2" s="1"/>
  <c r="I17" i="2"/>
  <c r="J17" i="2" s="1"/>
  <c r="I36" i="2"/>
  <c r="J36" i="2" s="1"/>
  <c r="I26" i="2"/>
  <c r="J26" i="2" s="1"/>
  <c r="I21" i="2"/>
  <c r="J21" i="2" s="1"/>
  <c r="I11" i="2"/>
  <c r="J11" i="2" s="1"/>
  <c r="I15" i="2"/>
  <c r="J15" i="2" s="1"/>
  <c r="I14" i="2"/>
  <c r="J14" i="2" s="1"/>
  <c r="I30" i="2"/>
  <c r="J30" i="2" s="1"/>
  <c r="I35" i="2"/>
  <c r="J35" i="2" s="1"/>
  <c r="I25" i="2"/>
  <c r="J25" i="2" s="1"/>
  <c r="I20" i="2"/>
  <c r="J20" i="2" s="1"/>
  <c r="I10" i="2"/>
  <c r="J10" i="2" s="1"/>
  <c r="I29" i="2"/>
  <c r="J29" i="2" s="1"/>
  <c r="I24" i="2"/>
  <c r="J24" i="2" s="1"/>
  <c r="I33" i="2"/>
  <c r="J33" i="2" s="1"/>
  <c r="I19" i="2"/>
  <c r="J19" i="2" s="1"/>
  <c r="I9" i="2"/>
  <c r="J9" i="2" s="1"/>
  <c r="M39" i="2"/>
  <c r="O35" i="2" l="1"/>
  <c r="L35" i="2"/>
  <c r="O30" i="2"/>
  <c r="N30" i="2" s="1"/>
  <c r="L30" i="2"/>
  <c r="L9" i="2"/>
  <c r="O9" i="2"/>
  <c r="O24" i="2"/>
  <c r="N24" i="2" s="1"/>
  <c r="L24" i="2"/>
  <c r="O10" i="2"/>
  <c r="N10" i="2" s="1"/>
  <c r="L10" i="2"/>
  <c r="O11" i="2"/>
  <c r="N11" i="2" s="1"/>
  <c r="L11" i="2"/>
  <c r="O36" i="2"/>
  <c r="N36" i="2" s="1"/>
  <c r="L36" i="2"/>
  <c r="L38" i="2"/>
  <c r="O38" i="2"/>
  <c r="O19" i="2"/>
  <c r="N19" i="2" s="1"/>
  <c r="L19" i="2"/>
  <c r="O25" i="2"/>
  <c r="N25" i="2" s="1"/>
  <c r="L25" i="2"/>
  <c r="O15" i="2"/>
  <c r="N15" i="2" s="1"/>
  <c r="L15" i="2"/>
  <c r="O21" i="2"/>
  <c r="N21" i="2" s="1"/>
  <c r="L21" i="2"/>
  <c r="O17" i="2"/>
  <c r="L17" i="2"/>
  <c r="O12" i="2"/>
  <c r="N12" i="2" s="1"/>
  <c r="L12" i="2"/>
  <c r="L18" i="2"/>
  <c r="O18" i="2"/>
  <c r="N18" i="2" s="1"/>
  <c r="L23" i="2"/>
  <c r="O23" i="2"/>
  <c r="N23" i="2" s="1"/>
  <c r="O33" i="2"/>
  <c r="N33" i="2" s="1"/>
  <c r="L33" i="2"/>
  <c r="O29" i="2"/>
  <c r="N29" i="2" s="1"/>
  <c r="L29" i="2"/>
  <c r="O20" i="2"/>
  <c r="N20" i="2" s="1"/>
  <c r="L20" i="2"/>
  <c r="L14" i="2"/>
  <c r="O14" i="2"/>
  <c r="N14" i="2" s="1"/>
  <c r="O26" i="2"/>
  <c r="N26" i="2" s="1"/>
  <c r="L26" i="2"/>
  <c r="L31" i="2"/>
  <c r="O31" i="2"/>
  <c r="N31" i="2" s="1"/>
  <c r="L27" i="2"/>
  <c r="O27" i="2"/>
  <c r="N27" i="2" s="1"/>
  <c r="O22" i="2"/>
  <c r="N22" i="2" s="1"/>
  <c r="L22" i="2"/>
  <c r="L32" i="2"/>
  <c r="O32" i="2"/>
  <c r="N32" i="2" s="1"/>
  <c r="L13" i="2"/>
  <c r="O13" i="2"/>
  <c r="N13" i="2" s="1"/>
  <c r="O28" i="2"/>
  <c r="N28" i="2" s="1"/>
  <c r="L28" i="2"/>
  <c r="N9" i="2" l="1"/>
  <c r="N8" i="2" s="1"/>
  <c r="O8" i="2"/>
  <c r="N17" i="2"/>
  <c r="N16" i="2" s="1"/>
  <c r="O16" i="2"/>
  <c r="C9" i="3" s="1"/>
  <c r="E9" i="3" s="1"/>
  <c r="G9" i="3" s="1"/>
  <c r="O37" i="2"/>
  <c r="C11" i="3" s="1"/>
  <c r="E11" i="3" s="1"/>
  <c r="G11" i="3" s="1"/>
  <c r="N38" i="2"/>
  <c r="N37" i="2" s="1"/>
  <c r="N35" i="2"/>
  <c r="N34" i="2" s="1"/>
  <c r="O34" i="2"/>
  <c r="C10" i="3" s="1"/>
  <c r="E10" i="3" s="1"/>
  <c r="G10" i="3" s="1"/>
  <c r="C8" i="3" l="1"/>
  <c r="O39" i="2"/>
  <c r="N39" i="2"/>
  <c r="E8" i="3" l="1"/>
  <c r="C12" i="3"/>
  <c r="G8" i="3" l="1"/>
  <c r="G12" i="3" s="1"/>
  <c r="F12" i="3" s="1"/>
  <c r="D12" i="3"/>
</calcChain>
</file>

<file path=xl/sharedStrings.xml><?xml version="1.0" encoding="utf-8"?>
<sst xmlns="http://schemas.openxmlformats.org/spreadsheetml/2006/main" count="285" uniqueCount="151">
  <si>
    <t>Prefeitura Municipal de Schroeder - SC</t>
  </si>
  <si>
    <t>SEMOB - SECRETARIA MUNICIPAL DE OBRAS E INFRAESTRUTURA URBANA</t>
  </si>
  <si>
    <t>Data do documento: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</si>
  <si>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</si>
  <si>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</si>
  <si>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</si>
  <si>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</si>
  <si>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</si>
  <si>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</si>
  <si>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</si>
  <si>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</si>
  <si>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</si>
  <si>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</si>
  <si>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</si>
  <si>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</si>
  <si>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INSTRUÇÕES DE PREENCHIMENTO DA PLANILHA</t>
  </si>
  <si>
    <t>PLANILHA DE ORÇAMENTO</t>
  </si>
  <si>
    <t>Na planilha de orçamento apresenta dois campos editáveis: Coluna de custo e a coluna de valor do material.</t>
  </si>
  <si>
    <t>A coluna de custo unitário é referente ao custo unitário de cada item.</t>
  </si>
  <si>
    <t>A coluna de material deverá ser informado quanto do valor total do item corresponde ao custo do material. Caso nenhum valor seja informado, todo o custo será considerado como custo de serviço. Ao preencher o campo de material, a planilha recalculará automaticamente o valor do custo de serviço.</t>
  </si>
  <si>
    <t>Orcamento de obra - CONSTRUÇÃO DE LIXEIRA NO CEIM GIRASSOL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</si>
  <si>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</si>
  <si>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</si>
  <si>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</si>
  <si>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</si>
  <si>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</si>
  <si>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</si>
  <si>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</si>
  <si>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</si>
  <si>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</si>
  <si>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</si>
  <si>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</si>
  <si>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</si>
  <si>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</si>
  <si>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</si>
  <si>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</si>
  <si>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</si>
  <si>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Material R$</t>
  </si>
  <si>
    <t>Serviço R$</t>
  </si>
  <si>
    <t>Total Material R$</t>
  </si>
  <si>
    <t>Total Serviço R$</t>
  </si>
  <si>
    <t>Total R$</t>
  </si>
  <si>
    <t>1</t>
  </si>
  <si>
    <t>SERVIÇOS INICIAIS</t>
  </si>
  <si>
    <t>Etapa</t>
  </si>
  <si>
    <t>1.1</t>
  </si>
  <si>
    <t>PLACA DE OBRA EM CHAPA DE AÇO GALVANIZADO (DIMENSÕES CONFORME MEMORIAL) - INCLUSO SARRAFO DE MADEIRA, PONTALETE, PLACA DE OBRA, PREÇO DE AÇO, CARPINTEIRO, SERVENTE, CONCRETO MAGRO.</t>
  </si>
  <si>
    <t>M2</t>
  </si>
  <si>
    <t>1.2</t>
  </si>
  <si>
    <t>TAPUME COM TELHA METÁLICA. AF_03/2024</t>
  </si>
  <si>
    <t>1.3</t>
  </si>
  <si>
    <t>DEMOLIÇÃO DE ALVENARIA DE BLOCO FURADO, DE FORMA MANUAL, SEM REAPROVEITAMENTO. AF_09/2023</t>
  </si>
  <si>
    <t>M3</t>
  </si>
  <si>
    <t>1.4</t>
  </si>
  <si>
    <t>DEMOLIÇÃO DE PISO DE CONCRETO SIMPLES, DE FORMA MECANIZADA COM MARTELETE, SEM REAPROVEITAMENTO. AF_09/2023</t>
  </si>
  <si>
    <t>1.5</t>
  </si>
  <si>
    <t>DEMOLIÇÃO DE LAJES, EM CONCRETO ARMADO, DE FORMA MECANIZADA COM MARTELETE, SEM REAPROVEITAMENTO. AF_09/2023</t>
  </si>
  <si>
    <t>1.6</t>
  </si>
  <si>
    <t>REMOÇÃO DE PORTAS, DE FORMA MANUAL, SEM REAPROVEITAMENTO. AF_09/2023</t>
  </si>
  <si>
    <t>1.7</t>
  </si>
  <si>
    <t>LOCAÇÃO DE CAÇAMBA COM CAPACIDADE 5,0 M3 - INCLUSO UMA TROCA, TRANSPORTE E DESTINAÇÃO DOS ENTULHOS ORIUNDOS DA OBRA</t>
  </si>
  <si>
    <t>MÊS</t>
  </si>
  <si>
    <t>2</t>
  </si>
  <si>
    <t>LIXEIRA</t>
  </si>
  <si>
    <t>2.1</t>
  </si>
  <si>
    <t>EXECUÇÃO DE RADIER, ESPESSURA DE 10 CM, FCK = 30 MPA, COM USO DE FORMAS EM MADEIRA SERRADA. AF_09/2021</t>
  </si>
  <si>
    <t>2.2</t>
  </si>
  <si>
    <t>IMPERMEABILIZAÇÃO DE SUPERFÍCIE COM EMULSÃO ASFÁLTICA, 2 DEMÃOS. AF_09/2023</t>
  </si>
  <si>
    <t>2.3</t>
  </si>
  <si>
    <t>ALVENARIA DE VEDAÇÃO DE BLOCOS CERÂMICOS FURADOS NA VERTICAL DE 9X19X39 CM (ESPESSURA 9 CM) E ARGAMASSA DE ASSENTAMENTO COM PREPARO EM BETONEIRA. AF_12/2021</t>
  </si>
  <si>
    <t>2.4</t>
  </si>
  <si>
    <t>LAJE PRÉ-MOLDADA UNIDIRECIONAL, BIAPOIADA, PARA PISO, ENCHIMENTO EM CERÂMICA, VIGOTA CONVENCIONAL, ALTURA TOTAL DA LAJE (ENCHIMENTO+CAPA) = (8+4). AF_11/2020</t>
  </si>
  <si>
    <t>2.5</t>
  </si>
  <si>
    <t>IMPERMEABILIZAÇÃO DE SUPERFÍCIE COM ARGAMASSA POLIMÉRICA / MEMBRANA ACRÍLICA, 4 DEMÃOS, REFORÇADA COM VÉU DE POLIÉSTER (MAV). AF_09/2023</t>
  </si>
  <si>
    <t>2.6</t>
  </si>
  <si>
    <t>CHAPISCO APLICADO NO TETO OU EM ALVENARIA E ESTRUTURA, COM ROLO PARA TEXTURA ACRÍLICA. ARGAMASSA TRAÇO 1:4 E EMULSÃO POLIMÉRICA (ADESIVO) COM PREPARO EM BETONEIRA 400L. AF_10/2022</t>
  </si>
  <si>
    <t>2.7</t>
  </si>
  <si>
    <t>MASSA ÚNICA, EM ARGAMASSA TRAÇO 1:2:8, PREPARO MECÂNICO, APLICADA MANUALMENTE EM TETO, E = 17,5MM, COM TALISCAS. AF_03/2024</t>
  </si>
  <si>
    <t>2.8</t>
  </si>
  <si>
    <t>PORTA EM ALUMÍNIO DE ABRIR TIPO VENEZIANA COM GUARNIÇÃO, FIXAÇÃO COM PARAFUSOS - FORNECIMENTO E INSTALAÇÃO. AF_12/2019</t>
  </si>
  <si>
    <t>2.9</t>
  </si>
  <si>
    <t>REVESTIMENTO CERÂMICO PARA PAREDES INTERNAS COM PLACAS TIPO ESMALTADA DE DIMENSÕES 25X35 CM APLICADAS NA ALTURA INTEIRA DAS PAREDES. AF_02/2023_PE</t>
  </si>
  <si>
    <t>2.10</t>
  </si>
  <si>
    <t>FUNDO SELADOR ACRÍLICO, APLICAÇÃO MANUAL EM TETO, UMA DEMÃO. AF_04/2023</t>
  </si>
  <si>
    <t>2.11</t>
  </si>
  <si>
    <t>PINTURA LÁTEX ACRÍLICA PREMIUM, APLICAÇÃO MANUAL EM TETO, DUAS DEMÃOS. AF_04/2023</t>
  </si>
  <si>
    <t>2.12</t>
  </si>
  <si>
    <t>FUNDO SELADOR ACRÍLICO, APLICAÇÃO MANUAL EM PAREDE, UMA DEMÃO. AF_04/2023</t>
  </si>
  <si>
    <t>2.13</t>
  </si>
  <si>
    <t>PINTURA LÁTEX ACRÍLICA PREMIUM, APLICAÇÃO MANUAL EM PAREDES, DUAS DEMÃOS. AF_04/2023</t>
  </si>
  <si>
    <t>2.14</t>
  </si>
  <si>
    <t>CAIXA SIFONADA, PVC, DN 100 X 100 X 50 MM, JUNTA ELÁSTICA, FORNECIDA E INSTALADA EM RAMAL DE DESCARGA OU EM RAMAL DE ESGOTO SANITÁRIO. AF_08/2022</t>
  </si>
  <si>
    <t>UN</t>
  </si>
  <si>
    <t>2.15</t>
  </si>
  <si>
    <t>TUBO PVC, SERIE NORMAL, ESGOTO PREDIAL, DN 50 MM, FORNECIDO E INSTALADO EM RAMAL DE DESCARGA OU RAMAL DE ESGOTO SANITÁRIO. AF_08/2022</t>
  </si>
  <si>
    <t>M</t>
  </si>
  <si>
    <t>2.16</t>
  </si>
  <si>
    <t>GRELHA FIXA, EM PVC BRANCA, QUADRADA, 150 X 150 MM, PARA ABERTURA PARA VENTILAÇÃO</t>
  </si>
  <si>
    <t>2.17</t>
  </si>
  <si>
    <t>ATERRO MANUAL DE VALAS COM AREIA PARA ATERRO. AF_08/2023</t>
  </si>
  <si>
    <t>3</t>
  </si>
  <si>
    <t>VENTILAÇÃO PERMANENTE</t>
  </si>
  <si>
    <t>3.1</t>
  </si>
  <si>
    <t>3.2</t>
  </si>
  <si>
    <t>GRELHA FIXA, EM PVC BRANCA, QUADRADA, 150 X 150 MM, PARA RALOS E CAIXAS</t>
  </si>
  <si>
    <t>4</t>
  </si>
  <si>
    <t>SERVIÇOS DIVERSOS</t>
  </si>
  <si>
    <t>4.1</t>
  </si>
  <si>
    <t>LIMPEZA DE PISO CERÂMICO OU PORCELANATO UTILIZANDO DETERGENTE NEUTRO E ESCOVAÇÃO MANUAL. AF_04/2019</t>
  </si>
  <si>
    <t>Valor total R$</t>
  </si>
  <si>
    <t>Itens com 'Custo Un. R$' na cor azul são de contrapartida do município, por isso seu custo deve permanecer zero!</t>
  </si>
  <si>
    <t>Itens com 'Custo Un. R$' na cor amarela serão executados pela empresa contratante!</t>
  </si>
  <si>
    <t>% Mês 1</t>
  </si>
  <si>
    <t>R$ Mês 1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</si>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</sst>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0\ 000\ 000\ 0000\ 00"/>
    <numFmt numFmtId="165" formatCode="00\ 000\ 0000\ 00"/>
    <numFmt numFmtId="166" formatCode="\(##\)\ ####\-####"/>
    <numFmt numFmtId="167" formatCode="\(000\)\ 0000\-0000"/>
    <numFmt numFmtId="168" formatCode="#,##0.0000"/>
    <numFmt numFmtId="169" formatCode="###,##0.00"/>
    <numFmt numFmtId="170" formatCode="###,##0.0000"/>
    <numFmt numFmtId="171" formatCode="#,##0.00##"/>
  </numFmts>
  <fonts count="790" x14ac:knownFonts="1">
    <font>
      <sz val="11"/>
      <color indexed="8"/>
      <name val="Calibri"/>
      <family val="2"/>
      <scheme val="minor"/>
    </font>
    <font>
      <b/>
      <sz val="8"/>
      <name val="Calibri"/>
    </font>
    <font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11"/>
      <color indexed="9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sz val="8"/>
      <name val="Calibri"/>
    </font>
    <font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name val="Calibri"/>
    </font>
    <font>
      <b/>
      <sz val="8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64"/>
      </patternFill>
    </fill>
    <fill>
      <patternFill patternType="solid">
        <fgColor rgb="FFC0C0C0"/>
      </patternFill>
    </fill>
    <fill>
      <patternFill patternType="solid">
        <fgColor rgb="FFC0C0C0"/>
        <bgColor indexed="22"/>
      </patternFill>
    </fill>
    <fill>
      <patternFill patternType="solid">
        <fgColor rgb="FFB0E0E6"/>
      </patternFill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798">
    <xf numFmtId="0" fontId="0" fillId="0" borderId="0" xfId="0"/>
    <xf numFmtId="0" fontId="7" fillId="0" borderId="0" xfId="0" applyFont="1" applyAlignment="1">
      <alignment horizontal="left" vertical="top"/>
    </xf>
    <xf numFmtId="14" fontId="0" fillId="0" borderId="0" xfId="0" applyNumberFormat="1"/>
    <xf numFmtId="0" fontId="10" fillId="3" borderId="0" xfId="0" applyFont="1" applyFill="1" applyAlignment="1">
      <alignment horizontal="left"/>
    </xf>
    <xf numFmtId="0" fontId="11" fillId="3" borderId="1" xfId="0" applyFont="1" applyFill="1" applyBorder="1" applyAlignment="1">
      <alignment horizontal="left"/>
    </xf>
    <xf numFmtId="4" fontId="23" fillId="3" borderId="1" xfId="0" applyNumberFormat="1" applyFont="1" applyFill="1" applyBorder="1" applyAlignment="1">
      <alignment horizontal="right"/>
    </xf>
    <xf numFmtId="4" fontId="24" fillId="3" borderId="1" xfId="0" applyNumberFormat="1" applyFont="1" applyFill="1" applyBorder="1" applyAlignment="1">
      <alignment horizontal="right"/>
    </xf>
    <xf numFmtId="4" fontId="25" fillId="3" borderId="1" xfId="0" applyNumberFormat="1" applyFont="1" applyFill="1" applyBorder="1" applyAlignment="1">
      <alignment horizontal="right"/>
    </xf>
    <xf numFmtId="0" fontId="26" fillId="0" borderId="0" xfId="0" applyFont="1"/>
    <xf numFmtId="0" fontId="27" fillId="0" borderId="1" xfId="0" applyFont="1" applyBorder="1" applyAlignment="1">
      <alignment horizontal="left" vertical="top"/>
    </xf>
    <xf numFmtId="0" fontId="28" fillId="0" borderId="1" xfId="0" applyFont="1" applyBorder="1" applyAlignment="1">
      <alignment horizontal="left" vertical="top" wrapText="1"/>
    </xf>
    <xf numFmtId="0" fontId="29" fillId="0" borderId="1" xfId="0" applyFont="1" applyBorder="1" applyAlignment="1">
      <alignment horizontal="center" vertical="top"/>
    </xf>
    <xf numFmtId="168" fontId="30" fillId="0" borderId="1" xfId="0" applyNumberFormat="1" applyFont="1" applyBorder="1" applyAlignment="1">
      <alignment horizontal="right" vertical="top"/>
    </xf>
    <xf numFmtId="169" fontId="31" fillId="0" borderId="1" xfId="0" applyNumberFormat="1" applyFont="1" applyBorder="1" applyAlignment="1">
      <alignment horizontal="right" vertical="top"/>
    </xf>
    <xf numFmtId="169" fontId="32" fillId="0" borderId="1" xfId="0" applyNumberFormat="1" applyFont="1" applyBorder="1" applyAlignment="1">
      <alignment horizontal="right" vertical="top"/>
    </xf>
    <xf numFmtId="169" fontId="33" fillId="0" borderId="1" xfId="0" applyNumberFormat="1" applyFont="1" applyBorder="1" applyAlignment="1">
      <alignment horizontal="right" vertical="top"/>
    </xf>
    <xf numFmtId="170" fontId="34" fillId="2" borderId="1" xfId="0" applyNumberFormat="1" applyFont="1" applyFill="1" applyBorder="1" applyAlignment="1" applyProtection="1">
      <alignment horizontal="right" vertical="top"/>
      <protection locked="0"/>
    </xf>
    <xf numFmtId="171" fontId="35" fillId="0" borderId="1" xfId="0" applyNumberFormat="1" applyFont="1" applyBorder="1" applyAlignment="1">
      <alignment horizontal="right" vertical="top"/>
    </xf>
    <xf numFmtId="4" fontId="36" fillId="0" borderId="1" xfId="0" applyNumberFormat="1" applyFont="1" applyBorder="1" applyAlignment="1">
      <alignment horizontal="right" vertical="top"/>
    </xf>
    <xf numFmtId="170" fontId="37" fillId="2" borderId="1" xfId="0" applyNumberFormat="1" applyFont="1" applyFill="1" applyBorder="1" applyAlignment="1" applyProtection="1">
      <alignment horizontal="right" vertical="top"/>
      <protection locked="0"/>
    </xf>
    <xf numFmtId="169" fontId="38" fillId="0" borderId="1" xfId="0" applyNumberFormat="1" applyFont="1" applyBorder="1" applyAlignment="1">
      <alignment horizontal="right" vertical="top"/>
    </xf>
    <xf numFmtId="169" fontId="39" fillId="0" borderId="1" xfId="0" applyNumberFormat="1" applyFont="1" applyBorder="1" applyAlignment="1">
      <alignment horizontal="right" vertical="top"/>
    </xf>
    <xf numFmtId="169" fontId="40" fillId="0" borderId="1" xfId="0" applyNumberFormat="1" applyFont="1" applyBorder="1" applyAlignment="1">
      <alignment horizontal="right" vertical="top"/>
    </xf>
    <xf numFmtId="4" fontId="41" fillId="0" borderId="1" xfId="0" applyNumberFormat="1" applyFont="1" applyBorder="1" applyAlignment="1">
      <alignment horizontal="right" vertical="top"/>
    </xf>
    <xf numFmtId="0" fontId="42" fillId="0" borderId="0" xfId="0" applyFont="1"/>
    <xf numFmtId="0" fontId="43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left" vertical="top" wrapText="1"/>
    </xf>
    <xf numFmtId="0" fontId="45" fillId="0" borderId="1" xfId="0" applyFont="1" applyBorder="1" applyAlignment="1">
      <alignment horizontal="center" vertical="top"/>
    </xf>
    <xf numFmtId="168" fontId="46" fillId="0" borderId="1" xfId="0" applyNumberFormat="1" applyFont="1" applyBorder="1" applyAlignment="1">
      <alignment horizontal="right" vertical="top"/>
    </xf>
    <xf numFmtId="169" fontId="47" fillId="0" borderId="1" xfId="0" applyNumberFormat="1" applyFont="1" applyBorder="1" applyAlignment="1">
      <alignment horizontal="right" vertical="top"/>
    </xf>
    <xf numFmtId="169" fontId="48" fillId="0" borderId="1" xfId="0" applyNumberFormat="1" applyFont="1" applyBorder="1" applyAlignment="1">
      <alignment horizontal="right" vertical="top"/>
    </xf>
    <xf numFmtId="169" fontId="49" fillId="0" borderId="1" xfId="0" applyNumberFormat="1" applyFont="1" applyBorder="1" applyAlignment="1">
      <alignment horizontal="right" vertical="top"/>
    </xf>
    <xf numFmtId="170" fontId="50" fillId="2" borderId="1" xfId="0" applyNumberFormat="1" applyFont="1" applyFill="1" applyBorder="1" applyAlignment="1" applyProtection="1">
      <alignment horizontal="right" vertical="top"/>
      <protection locked="0"/>
    </xf>
    <xf numFmtId="171" fontId="51" fillId="0" borderId="1" xfId="0" applyNumberFormat="1" applyFont="1" applyBorder="1" applyAlignment="1">
      <alignment horizontal="right" vertical="top"/>
    </xf>
    <xf numFmtId="4" fontId="52" fillId="0" borderId="1" xfId="0" applyNumberFormat="1" applyFont="1" applyBorder="1" applyAlignment="1">
      <alignment horizontal="right" vertical="top"/>
    </xf>
    <xf numFmtId="170" fontId="53" fillId="2" borderId="1" xfId="0" applyNumberFormat="1" applyFont="1" applyFill="1" applyBorder="1" applyAlignment="1" applyProtection="1">
      <alignment horizontal="right" vertical="top"/>
      <protection locked="0"/>
    </xf>
    <xf numFmtId="169" fontId="54" fillId="0" borderId="1" xfId="0" applyNumberFormat="1" applyFont="1" applyBorder="1" applyAlignment="1">
      <alignment horizontal="right" vertical="top"/>
    </xf>
    <xf numFmtId="169" fontId="55" fillId="0" borderId="1" xfId="0" applyNumberFormat="1" applyFont="1" applyBorder="1" applyAlignment="1">
      <alignment horizontal="right" vertical="top"/>
    </xf>
    <xf numFmtId="169" fontId="56" fillId="0" borderId="1" xfId="0" applyNumberFormat="1" applyFont="1" applyBorder="1" applyAlignment="1">
      <alignment horizontal="right" vertical="top"/>
    </xf>
    <xf numFmtId="4" fontId="57" fillId="0" borderId="1" xfId="0" applyNumberFormat="1" applyFont="1" applyBorder="1" applyAlignment="1">
      <alignment horizontal="right" vertical="top"/>
    </xf>
    <xf numFmtId="0" fontId="58" fillId="0" borderId="0" xfId="0" applyFont="1"/>
    <xf numFmtId="0" fontId="59" fillId="0" borderId="1" xfId="0" applyFont="1" applyBorder="1" applyAlignment="1">
      <alignment horizontal="left" vertical="top"/>
    </xf>
    <xf numFmtId="0" fontId="60" fillId="0" borderId="1" xfId="0" applyFont="1" applyBorder="1" applyAlignment="1">
      <alignment horizontal="left" vertical="top" wrapText="1"/>
    </xf>
    <xf numFmtId="0" fontId="61" fillId="0" borderId="1" xfId="0" applyFont="1" applyBorder="1" applyAlignment="1">
      <alignment horizontal="center" vertical="top"/>
    </xf>
    <xf numFmtId="168" fontId="62" fillId="0" borderId="1" xfId="0" applyNumberFormat="1" applyFont="1" applyBorder="1" applyAlignment="1">
      <alignment horizontal="right" vertical="top"/>
    </xf>
    <xf numFmtId="169" fontId="63" fillId="0" borderId="1" xfId="0" applyNumberFormat="1" applyFont="1" applyBorder="1" applyAlignment="1">
      <alignment horizontal="right" vertical="top"/>
    </xf>
    <xf numFmtId="169" fontId="64" fillId="0" borderId="1" xfId="0" applyNumberFormat="1" applyFont="1" applyBorder="1" applyAlignment="1">
      <alignment horizontal="right" vertical="top"/>
    </xf>
    <xf numFmtId="169" fontId="65" fillId="0" borderId="1" xfId="0" applyNumberFormat="1" applyFont="1" applyBorder="1" applyAlignment="1">
      <alignment horizontal="right" vertical="top"/>
    </xf>
    <xf numFmtId="170" fontId="66" fillId="2" borderId="1" xfId="0" applyNumberFormat="1" applyFont="1" applyFill="1" applyBorder="1" applyAlignment="1" applyProtection="1">
      <alignment horizontal="right" vertical="top"/>
      <protection locked="0"/>
    </xf>
    <xf numFmtId="171" fontId="67" fillId="0" borderId="1" xfId="0" applyNumberFormat="1" applyFont="1" applyBorder="1" applyAlignment="1">
      <alignment horizontal="right" vertical="top"/>
    </xf>
    <xf numFmtId="4" fontId="68" fillId="0" borderId="1" xfId="0" applyNumberFormat="1" applyFont="1" applyBorder="1" applyAlignment="1">
      <alignment horizontal="right" vertical="top"/>
    </xf>
    <xf numFmtId="170" fontId="69" fillId="2" borderId="1" xfId="0" applyNumberFormat="1" applyFont="1" applyFill="1" applyBorder="1" applyAlignment="1" applyProtection="1">
      <alignment horizontal="right" vertical="top"/>
      <protection locked="0"/>
    </xf>
    <xf numFmtId="169" fontId="70" fillId="0" borderId="1" xfId="0" applyNumberFormat="1" applyFont="1" applyBorder="1" applyAlignment="1">
      <alignment horizontal="right" vertical="top"/>
    </xf>
    <xf numFmtId="169" fontId="71" fillId="0" borderId="1" xfId="0" applyNumberFormat="1" applyFont="1" applyBorder="1" applyAlignment="1">
      <alignment horizontal="right" vertical="top"/>
    </xf>
    <xf numFmtId="169" fontId="72" fillId="0" borderId="1" xfId="0" applyNumberFormat="1" applyFont="1" applyBorder="1" applyAlignment="1">
      <alignment horizontal="right" vertical="top"/>
    </xf>
    <xf numFmtId="4" fontId="73" fillId="0" borderId="1" xfId="0" applyNumberFormat="1" applyFont="1" applyBorder="1" applyAlignment="1">
      <alignment horizontal="right" vertical="top"/>
    </xf>
    <xf numFmtId="0" fontId="74" fillId="0" borderId="0" xfId="0" applyFont="1"/>
    <xf numFmtId="0" fontId="75" fillId="0" borderId="1" xfId="0" applyFont="1" applyBorder="1" applyAlignment="1">
      <alignment horizontal="left" vertical="top"/>
    </xf>
    <xf numFmtId="0" fontId="76" fillId="0" borderId="1" xfId="0" applyFont="1" applyBorder="1" applyAlignment="1">
      <alignment horizontal="left" vertical="top" wrapText="1"/>
    </xf>
    <xf numFmtId="0" fontId="77" fillId="0" borderId="1" xfId="0" applyFont="1" applyBorder="1" applyAlignment="1">
      <alignment horizontal="center" vertical="top"/>
    </xf>
    <xf numFmtId="168" fontId="78" fillId="0" borderId="1" xfId="0" applyNumberFormat="1" applyFont="1" applyBorder="1" applyAlignment="1">
      <alignment horizontal="right" vertical="top"/>
    </xf>
    <xf numFmtId="169" fontId="79" fillId="0" borderId="1" xfId="0" applyNumberFormat="1" applyFont="1" applyBorder="1" applyAlignment="1">
      <alignment horizontal="right" vertical="top"/>
    </xf>
    <xf numFmtId="169" fontId="80" fillId="0" borderId="1" xfId="0" applyNumberFormat="1" applyFont="1" applyBorder="1" applyAlignment="1">
      <alignment horizontal="right" vertical="top"/>
    </xf>
    <xf numFmtId="169" fontId="81" fillId="0" borderId="1" xfId="0" applyNumberFormat="1" applyFont="1" applyBorder="1" applyAlignment="1">
      <alignment horizontal="right" vertical="top"/>
    </xf>
    <xf numFmtId="170" fontId="82" fillId="2" borderId="1" xfId="0" applyNumberFormat="1" applyFont="1" applyFill="1" applyBorder="1" applyAlignment="1" applyProtection="1">
      <alignment horizontal="right" vertical="top"/>
      <protection locked="0"/>
    </xf>
    <xf numFmtId="171" fontId="83" fillId="0" borderId="1" xfId="0" applyNumberFormat="1" applyFont="1" applyBorder="1" applyAlignment="1">
      <alignment horizontal="right" vertical="top"/>
    </xf>
    <xf numFmtId="4" fontId="84" fillId="0" borderId="1" xfId="0" applyNumberFormat="1" applyFont="1" applyBorder="1" applyAlignment="1">
      <alignment horizontal="right" vertical="top"/>
    </xf>
    <xf numFmtId="170" fontId="85" fillId="2" borderId="1" xfId="0" applyNumberFormat="1" applyFont="1" applyFill="1" applyBorder="1" applyAlignment="1" applyProtection="1">
      <alignment horizontal="right" vertical="top"/>
      <protection locked="0"/>
    </xf>
    <xf numFmtId="169" fontId="86" fillId="0" borderId="1" xfId="0" applyNumberFormat="1" applyFont="1" applyBorder="1" applyAlignment="1">
      <alignment horizontal="right" vertical="top"/>
    </xf>
    <xf numFmtId="169" fontId="87" fillId="0" borderId="1" xfId="0" applyNumberFormat="1" applyFont="1" applyBorder="1" applyAlignment="1">
      <alignment horizontal="right" vertical="top"/>
    </xf>
    <xf numFmtId="169" fontId="88" fillId="0" borderId="1" xfId="0" applyNumberFormat="1" applyFont="1" applyBorder="1" applyAlignment="1">
      <alignment horizontal="right" vertical="top"/>
    </xf>
    <xf numFmtId="4" fontId="89" fillId="0" borderId="1" xfId="0" applyNumberFormat="1" applyFont="1" applyBorder="1" applyAlignment="1">
      <alignment horizontal="right" vertical="top"/>
    </xf>
    <xf numFmtId="0" fontId="90" fillId="0" borderId="0" xfId="0" applyFont="1"/>
    <xf numFmtId="0" fontId="91" fillId="0" borderId="1" xfId="0" applyFont="1" applyBorder="1" applyAlignment="1">
      <alignment horizontal="left" vertical="top"/>
    </xf>
    <xf numFmtId="0" fontId="92" fillId="0" borderId="1" xfId="0" applyFont="1" applyBorder="1" applyAlignment="1">
      <alignment horizontal="left" vertical="top" wrapText="1"/>
    </xf>
    <xf numFmtId="0" fontId="93" fillId="0" borderId="1" xfId="0" applyFont="1" applyBorder="1" applyAlignment="1">
      <alignment horizontal="center" vertical="top"/>
    </xf>
    <xf numFmtId="168" fontId="94" fillId="0" borderId="1" xfId="0" applyNumberFormat="1" applyFont="1" applyBorder="1" applyAlignment="1">
      <alignment horizontal="right" vertical="top"/>
    </xf>
    <xf numFmtId="169" fontId="95" fillId="0" borderId="1" xfId="0" applyNumberFormat="1" applyFont="1" applyBorder="1" applyAlignment="1">
      <alignment horizontal="right" vertical="top"/>
    </xf>
    <xf numFmtId="169" fontId="96" fillId="0" borderId="1" xfId="0" applyNumberFormat="1" applyFont="1" applyBorder="1" applyAlignment="1">
      <alignment horizontal="right" vertical="top"/>
    </xf>
    <xf numFmtId="169" fontId="97" fillId="0" borderId="1" xfId="0" applyNumberFormat="1" applyFont="1" applyBorder="1" applyAlignment="1">
      <alignment horizontal="right" vertical="top"/>
    </xf>
    <xf numFmtId="170" fontId="98" fillId="2" borderId="1" xfId="0" applyNumberFormat="1" applyFont="1" applyFill="1" applyBorder="1" applyAlignment="1" applyProtection="1">
      <alignment horizontal="right" vertical="top"/>
      <protection locked="0"/>
    </xf>
    <xf numFmtId="171" fontId="99" fillId="0" borderId="1" xfId="0" applyNumberFormat="1" applyFont="1" applyBorder="1" applyAlignment="1">
      <alignment horizontal="right" vertical="top"/>
    </xf>
    <xf numFmtId="4" fontId="100" fillId="0" borderId="1" xfId="0" applyNumberFormat="1" applyFont="1" applyBorder="1" applyAlignment="1">
      <alignment horizontal="right" vertical="top"/>
    </xf>
    <xf numFmtId="170" fontId="101" fillId="2" borderId="1" xfId="0" applyNumberFormat="1" applyFont="1" applyFill="1" applyBorder="1" applyAlignment="1" applyProtection="1">
      <alignment horizontal="right" vertical="top"/>
      <protection locked="0"/>
    </xf>
    <xf numFmtId="169" fontId="102" fillId="0" borderId="1" xfId="0" applyNumberFormat="1" applyFont="1" applyBorder="1" applyAlignment="1">
      <alignment horizontal="right" vertical="top"/>
    </xf>
    <xf numFmtId="169" fontId="103" fillId="0" borderId="1" xfId="0" applyNumberFormat="1" applyFont="1" applyBorder="1" applyAlignment="1">
      <alignment horizontal="right" vertical="top"/>
    </xf>
    <xf numFmtId="169" fontId="104" fillId="0" borderId="1" xfId="0" applyNumberFormat="1" applyFont="1" applyBorder="1" applyAlignment="1">
      <alignment horizontal="right" vertical="top"/>
    </xf>
    <xf numFmtId="4" fontId="105" fillId="0" borderId="1" xfId="0" applyNumberFormat="1" applyFont="1" applyBorder="1" applyAlignment="1">
      <alignment horizontal="right" vertical="top"/>
    </xf>
    <xf numFmtId="0" fontId="106" fillId="0" borderId="0" xfId="0" applyFont="1"/>
    <xf numFmtId="0" fontId="107" fillId="0" borderId="1" xfId="0" applyFont="1" applyBorder="1" applyAlignment="1">
      <alignment horizontal="left" vertical="top"/>
    </xf>
    <xf numFmtId="0" fontId="108" fillId="0" borderId="1" xfId="0" applyFont="1" applyBorder="1" applyAlignment="1">
      <alignment horizontal="left" vertical="top" wrapText="1"/>
    </xf>
    <xf numFmtId="0" fontId="109" fillId="0" borderId="1" xfId="0" applyFont="1" applyBorder="1" applyAlignment="1">
      <alignment horizontal="center" vertical="top"/>
    </xf>
    <xf numFmtId="168" fontId="110" fillId="0" borderId="1" xfId="0" applyNumberFormat="1" applyFont="1" applyBorder="1" applyAlignment="1">
      <alignment horizontal="right" vertical="top"/>
    </xf>
    <xf numFmtId="169" fontId="111" fillId="0" borderId="1" xfId="0" applyNumberFormat="1" applyFont="1" applyBorder="1" applyAlignment="1">
      <alignment horizontal="right" vertical="top"/>
    </xf>
    <xf numFmtId="169" fontId="112" fillId="0" borderId="1" xfId="0" applyNumberFormat="1" applyFont="1" applyBorder="1" applyAlignment="1">
      <alignment horizontal="right" vertical="top"/>
    </xf>
    <xf numFmtId="169" fontId="113" fillId="0" borderId="1" xfId="0" applyNumberFormat="1" applyFont="1" applyBorder="1" applyAlignment="1">
      <alignment horizontal="right" vertical="top"/>
    </xf>
    <xf numFmtId="170" fontId="114" fillId="2" borderId="1" xfId="0" applyNumberFormat="1" applyFont="1" applyFill="1" applyBorder="1" applyAlignment="1" applyProtection="1">
      <alignment horizontal="right" vertical="top"/>
      <protection locked="0"/>
    </xf>
    <xf numFmtId="171" fontId="115" fillId="0" borderId="1" xfId="0" applyNumberFormat="1" applyFont="1" applyBorder="1" applyAlignment="1">
      <alignment horizontal="right" vertical="top"/>
    </xf>
    <xf numFmtId="4" fontId="116" fillId="0" borderId="1" xfId="0" applyNumberFormat="1" applyFont="1" applyBorder="1" applyAlignment="1">
      <alignment horizontal="right" vertical="top"/>
    </xf>
    <xf numFmtId="170" fontId="117" fillId="2" borderId="1" xfId="0" applyNumberFormat="1" applyFont="1" applyFill="1" applyBorder="1" applyAlignment="1" applyProtection="1">
      <alignment horizontal="right" vertical="top"/>
      <protection locked="0"/>
    </xf>
    <xf numFmtId="169" fontId="118" fillId="0" borderId="1" xfId="0" applyNumberFormat="1" applyFont="1" applyBorder="1" applyAlignment="1">
      <alignment horizontal="right" vertical="top"/>
    </xf>
    <xf numFmtId="169" fontId="119" fillId="0" borderId="1" xfId="0" applyNumberFormat="1" applyFont="1" applyBorder="1" applyAlignment="1">
      <alignment horizontal="right" vertical="top"/>
    </xf>
    <xf numFmtId="169" fontId="120" fillId="0" borderId="1" xfId="0" applyNumberFormat="1" applyFont="1" applyBorder="1" applyAlignment="1">
      <alignment horizontal="right" vertical="top"/>
    </xf>
    <xf numFmtId="4" fontId="121" fillId="0" borderId="1" xfId="0" applyNumberFormat="1" applyFont="1" applyBorder="1" applyAlignment="1">
      <alignment horizontal="right" vertical="top"/>
    </xf>
    <xf numFmtId="0" fontId="122" fillId="0" borderId="0" xfId="0" applyFont="1"/>
    <xf numFmtId="0" fontId="123" fillId="0" borderId="1" xfId="0" applyFont="1" applyBorder="1" applyAlignment="1">
      <alignment horizontal="left" vertical="top"/>
    </xf>
    <xf numFmtId="0" fontId="124" fillId="0" borderId="1" xfId="0" applyFont="1" applyBorder="1" applyAlignment="1">
      <alignment horizontal="left" vertical="top" wrapText="1"/>
    </xf>
    <xf numFmtId="0" fontId="125" fillId="0" borderId="1" xfId="0" applyFont="1" applyBorder="1" applyAlignment="1">
      <alignment horizontal="center" vertical="top"/>
    </xf>
    <xf numFmtId="168" fontId="126" fillId="0" borderId="1" xfId="0" applyNumberFormat="1" applyFont="1" applyBorder="1" applyAlignment="1">
      <alignment horizontal="right" vertical="top"/>
    </xf>
    <xf numFmtId="169" fontId="127" fillId="0" borderId="1" xfId="0" applyNumberFormat="1" applyFont="1" applyBorder="1" applyAlignment="1">
      <alignment horizontal="right" vertical="top"/>
    </xf>
    <xf numFmtId="169" fontId="128" fillId="0" borderId="1" xfId="0" applyNumberFormat="1" applyFont="1" applyBorder="1" applyAlignment="1">
      <alignment horizontal="right" vertical="top"/>
    </xf>
    <xf numFmtId="169" fontId="129" fillId="0" borderId="1" xfId="0" applyNumberFormat="1" applyFont="1" applyBorder="1" applyAlignment="1">
      <alignment horizontal="right" vertical="top"/>
    </xf>
    <xf numFmtId="170" fontId="130" fillId="2" borderId="1" xfId="0" applyNumberFormat="1" applyFont="1" applyFill="1" applyBorder="1" applyAlignment="1" applyProtection="1">
      <alignment horizontal="right" vertical="top"/>
      <protection locked="0"/>
    </xf>
    <xf numFmtId="171" fontId="131" fillId="0" borderId="1" xfId="0" applyNumberFormat="1" applyFont="1" applyBorder="1" applyAlignment="1">
      <alignment horizontal="right" vertical="top"/>
    </xf>
    <xf numFmtId="4" fontId="132" fillId="0" borderId="1" xfId="0" applyNumberFormat="1" applyFont="1" applyBorder="1" applyAlignment="1">
      <alignment horizontal="right" vertical="top"/>
    </xf>
    <xf numFmtId="170" fontId="133" fillId="2" borderId="1" xfId="0" applyNumberFormat="1" applyFont="1" applyFill="1" applyBorder="1" applyAlignment="1" applyProtection="1">
      <alignment horizontal="right" vertical="top"/>
      <protection locked="0"/>
    </xf>
    <xf numFmtId="169" fontId="134" fillId="0" borderId="1" xfId="0" applyNumberFormat="1" applyFont="1" applyBorder="1" applyAlignment="1">
      <alignment horizontal="right" vertical="top"/>
    </xf>
    <xf numFmtId="169" fontId="135" fillId="0" borderId="1" xfId="0" applyNumberFormat="1" applyFont="1" applyBorder="1" applyAlignment="1">
      <alignment horizontal="right" vertical="top"/>
    </xf>
    <xf numFmtId="169" fontId="136" fillId="0" borderId="1" xfId="0" applyNumberFormat="1" applyFont="1" applyBorder="1" applyAlignment="1">
      <alignment horizontal="right" vertical="top"/>
    </xf>
    <xf numFmtId="4" fontId="137" fillId="0" borderId="1" xfId="0" applyNumberFormat="1" applyFont="1" applyBorder="1" applyAlignment="1">
      <alignment horizontal="right" vertical="top"/>
    </xf>
    <xf numFmtId="0" fontId="138" fillId="0" borderId="0" xfId="0" applyFont="1"/>
    <xf numFmtId="0" fontId="139" fillId="3" borderId="1" xfId="0" applyFont="1" applyFill="1" applyBorder="1" applyAlignment="1">
      <alignment horizontal="left"/>
    </xf>
    <xf numFmtId="4" fontId="151" fillId="3" borderId="1" xfId="0" applyNumberFormat="1" applyFont="1" applyFill="1" applyBorder="1" applyAlignment="1">
      <alignment horizontal="right"/>
    </xf>
    <xf numFmtId="4" fontId="152" fillId="3" borderId="1" xfId="0" applyNumberFormat="1" applyFont="1" applyFill="1" applyBorder="1" applyAlignment="1">
      <alignment horizontal="right"/>
    </xf>
    <xf numFmtId="4" fontId="153" fillId="3" borderId="1" xfId="0" applyNumberFormat="1" applyFont="1" applyFill="1" applyBorder="1" applyAlignment="1">
      <alignment horizontal="right"/>
    </xf>
    <xf numFmtId="0" fontId="154" fillId="0" borderId="0" xfId="0" applyFont="1"/>
    <xf numFmtId="0" fontId="155" fillId="0" borderId="1" xfId="0" applyFont="1" applyBorder="1" applyAlignment="1">
      <alignment horizontal="left" vertical="top"/>
    </xf>
    <xf numFmtId="0" fontId="156" fillId="0" borderId="1" xfId="0" applyFont="1" applyBorder="1" applyAlignment="1">
      <alignment horizontal="left" vertical="top" wrapText="1"/>
    </xf>
    <xf numFmtId="0" fontId="157" fillId="0" borderId="1" xfId="0" applyFont="1" applyBorder="1" applyAlignment="1">
      <alignment horizontal="center" vertical="top"/>
    </xf>
    <xf numFmtId="168" fontId="158" fillId="0" borderId="1" xfId="0" applyNumberFormat="1" applyFont="1" applyBorder="1" applyAlignment="1">
      <alignment horizontal="right" vertical="top"/>
    </xf>
    <xf numFmtId="169" fontId="159" fillId="0" borderId="1" xfId="0" applyNumberFormat="1" applyFont="1" applyBorder="1" applyAlignment="1">
      <alignment horizontal="right" vertical="top"/>
    </xf>
    <xf numFmtId="169" fontId="160" fillId="0" borderId="1" xfId="0" applyNumberFormat="1" applyFont="1" applyBorder="1" applyAlignment="1">
      <alignment horizontal="right" vertical="top"/>
    </xf>
    <xf numFmtId="169" fontId="161" fillId="0" borderId="1" xfId="0" applyNumberFormat="1" applyFont="1" applyBorder="1" applyAlignment="1">
      <alignment horizontal="right" vertical="top"/>
    </xf>
    <xf numFmtId="170" fontId="162" fillId="2" borderId="1" xfId="0" applyNumberFormat="1" applyFont="1" applyFill="1" applyBorder="1" applyAlignment="1" applyProtection="1">
      <alignment horizontal="right" vertical="top"/>
      <protection locked="0"/>
    </xf>
    <xf numFmtId="171" fontId="163" fillId="0" borderId="1" xfId="0" applyNumberFormat="1" applyFont="1" applyBorder="1" applyAlignment="1">
      <alignment horizontal="right" vertical="top"/>
    </xf>
    <xf numFmtId="4" fontId="164" fillId="0" borderId="1" xfId="0" applyNumberFormat="1" applyFont="1" applyBorder="1" applyAlignment="1">
      <alignment horizontal="right" vertical="top"/>
    </xf>
    <xf numFmtId="170" fontId="165" fillId="2" borderId="1" xfId="0" applyNumberFormat="1" applyFont="1" applyFill="1" applyBorder="1" applyAlignment="1" applyProtection="1">
      <alignment horizontal="right" vertical="top"/>
      <protection locked="0"/>
    </xf>
    <xf numFmtId="169" fontId="166" fillId="0" borderId="1" xfId="0" applyNumberFormat="1" applyFont="1" applyBorder="1" applyAlignment="1">
      <alignment horizontal="right" vertical="top"/>
    </xf>
    <xf numFmtId="169" fontId="167" fillId="0" borderId="1" xfId="0" applyNumberFormat="1" applyFont="1" applyBorder="1" applyAlignment="1">
      <alignment horizontal="right" vertical="top"/>
    </xf>
    <xf numFmtId="169" fontId="168" fillId="0" borderId="1" xfId="0" applyNumberFormat="1" applyFont="1" applyBorder="1" applyAlignment="1">
      <alignment horizontal="right" vertical="top"/>
    </xf>
    <xf numFmtId="4" fontId="169" fillId="0" borderId="1" xfId="0" applyNumberFormat="1" applyFont="1" applyBorder="1" applyAlignment="1">
      <alignment horizontal="right" vertical="top"/>
    </xf>
    <xf numFmtId="0" fontId="170" fillId="0" borderId="0" xfId="0" applyFont="1"/>
    <xf numFmtId="0" fontId="171" fillId="0" borderId="1" xfId="0" applyFont="1" applyBorder="1" applyAlignment="1">
      <alignment horizontal="left" vertical="top"/>
    </xf>
    <xf numFmtId="0" fontId="172" fillId="0" borderId="1" xfId="0" applyFont="1" applyBorder="1" applyAlignment="1">
      <alignment horizontal="left" vertical="top" wrapText="1"/>
    </xf>
    <xf numFmtId="0" fontId="173" fillId="0" borderId="1" xfId="0" applyFont="1" applyBorder="1" applyAlignment="1">
      <alignment horizontal="center" vertical="top"/>
    </xf>
    <xf numFmtId="168" fontId="174" fillId="0" borderId="1" xfId="0" applyNumberFormat="1" applyFont="1" applyBorder="1" applyAlignment="1">
      <alignment horizontal="right" vertical="top"/>
    </xf>
    <xf numFmtId="169" fontId="175" fillId="0" borderId="1" xfId="0" applyNumberFormat="1" applyFont="1" applyBorder="1" applyAlignment="1">
      <alignment horizontal="right" vertical="top"/>
    </xf>
    <xf numFmtId="169" fontId="176" fillId="0" borderId="1" xfId="0" applyNumberFormat="1" applyFont="1" applyBorder="1" applyAlignment="1">
      <alignment horizontal="right" vertical="top"/>
    </xf>
    <xf numFmtId="169" fontId="177" fillId="0" borderId="1" xfId="0" applyNumberFormat="1" applyFont="1" applyBorder="1" applyAlignment="1">
      <alignment horizontal="right" vertical="top"/>
    </xf>
    <xf numFmtId="170" fontId="178" fillId="2" borderId="1" xfId="0" applyNumberFormat="1" applyFont="1" applyFill="1" applyBorder="1" applyAlignment="1" applyProtection="1">
      <alignment horizontal="right" vertical="top"/>
      <protection locked="0"/>
    </xf>
    <xf numFmtId="171" fontId="179" fillId="0" borderId="1" xfId="0" applyNumberFormat="1" applyFont="1" applyBorder="1" applyAlignment="1">
      <alignment horizontal="right" vertical="top"/>
    </xf>
    <xf numFmtId="4" fontId="180" fillId="0" borderId="1" xfId="0" applyNumberFormat="1" applyFont="1" applyBorder="1" applyAlignment="1">
      <alignment horizontal="right" vertical="top"/>
    </xf>
    <xf numFmtId="170" fontId="181" fillId="2" borderId="1" xfId="0" applyNumberFormat="1" applyFont="1" applyFill="1" applyBorder="1" applyAlignment="1" applyProtection="1">
      <alignment horizontal="right" vertical="top"/>
      <protection locked="0"/>
    </xf>
    <xf numFmtId="169" fontId="182" fillId="0" borderId="1" xfId="0" applyNumberFormat="1" applyFont="1" applyBorder="1" applyAlignment="1">
      <alignment horizontal="right" vertical="top"/>
    </xf>
    <xf numFmtId="169" fontId="183" fillId="0" borderId="1" xfId="0" applyNumberFormat="1" applyFont="1" applyBorder="1" applyAlignment="1">
      <alignment horizontal="right" vertical="top"/>
    </xf>
    <xf numFmtId="169" fontId="184" fillId="0" borderId="1" xfId="0" applyNumberFormat="1" applyFont="1" applyBorder="1" applyAlignment="1">
      <alignment horizontal="right" vertical="top"/>
    </xf>
    <xf numFmtId="4" fontId="185" fillId="0" borderId="1" xfId="0" applyNumberFormat="1" applyFont="1" applyBorder="1" applyAlignment="1">
      <alignment horizontal="right" vertical="top"/>
    </xf>
    <xf numFmtId="0" fontId="186" fillId="0" borderId="0" xfId="0" applyFont="1"/>
    <xf numFmtId="0" fontId="187" fillId="0" borderId="1" xfId="0" applyFont="1" applyBorder="1" applyAlignment="1">
      <alignment horizontal="left" vertical="top"/>
    </xf>
    <xf numFmtId="0" fontId="188" fillId="0" borderId="1" xfId="0" applyFont="1" applyBorder="1" applyAlignment="1">
      <alignment horizontal="left" vertical="top" wrapText="1"/>
    </xf>
    <xf numFmtId="0" fontId="189" fillId="0" borderId="1" xfId="0" applyFont="1" applyBorder="1" applyAlignment="1">
      <alignment horizontal="center" vertical="top"/>
    </xf>
    <xf numFmtId="168" fontId="190" fillId="0" borderId="1" xfId="0" applyNumberFormat="1" applyFont="1" applyBorder="1" applyAlignment="1">
      <alignment horizontal="right" vertical="top"/>
    </xf>
    <xf numFmtId="169" fontId="191" fillId="0" borderId="1" xfId="0" applyNumberFormat="1" applyFont="1" applyBorder="1" applyAlignment="1">
      <alignment horizontal="right" vertical="top"/>
    </xf>
    <xf numFmtId="169" fontId="192" fillId="0" borderId="1" xfId="0" applyNumberFormat="1" applyFont="1" applyBorder="1" applyAlignment="1">
      <alignment horizontal="right" vertical="top"/>
    </xf>
    <xf numFmtId="169" fontId="193" fillId="0" borderId="1" xfId="0" applyNumberFormat="1" applyFont="1" applyBorder="1" applyAlignment="1">
      <alignment horizontal="right" vertical="top"/>
    </xf>
    <xf numFmtId="170" fontId="194" fillId="2" borderId="1" xfId="0" applyNumberFormat="1" applyFont="1" applyFill="1" applyBorder="1" applyAlignment="1" applyProtection="1">
      <alignment horizontal="right" vertical="top"/>
      <protection locked="0"/>
    </xf>
    <xf numFmtId="171" fontId="195" fillId="0" borderId="1" xfId="0" applyNumberFormat="1" applyFont="1" applyBorder="1" applyAlignment="1">
      <alignment horizontal="right" vertical="top"/>
    </xf>
    <xf numFmtId="4" fontId="196" fillId="0" borderId="1" xfId="0" applyNumberFormat="1" applyFont="1" applyBorder="1" applyAlignment="1">
      <alignment horizontal="right" vertical="top"/>
    </xf>
    <xf numFmtId="170" fontId="197" fillId="2" borderId="1" xfId="0" applyNumberFormat="1" applyFont="1" applyFill="1" applyBorder="1" applyAlignment="1" applyProtection="1">
      <alignment horizontal="right" vertical="top"/>
      <protection locked="0"/>
    </xf>
    <xf numFmtId="169" fontId="198" fillId="0" borderId="1" xfId="0" applyNumberFormat="1" applyFont="1" applyBorder="1" applyAlignment="1">
      <alignment horizontal="right" vertical="top"/>
    </xf>
    <xf numFmtId="169" fontId="199" fillId="0" borderId="1" xfId="0" applyNumberFormat="1" applyFont="1" applyBorder="1" applyAlignment="1">
      <alignment horizontal="right" vertical="top"/>
    </xf>
    <xf numFmtId="169" fontId="200" fillId="0" borderId="1" xfId="0" applyNumberFormat="1" applyFont="1" applyBorder="1" applyAlignment="1">
      <alignment horizontal="right" vertical="top"/>
    </xf>
    <xf numFmtId="4" fontId="201" fillId="0" borderId="1" xfId="0" applyNumberFormat="1" applyFont="1" applyBorder="1" applyAlignment="1">
      <alignment horizontal="right" vertical="top"/>
    </xf>
    <xf numFmtId="0" fontId="202" fillId="0" borderId="0" xfId="0" applyFont="1"/>
    <xf numFmtId="0" fontId="203" fillId="0" borderId="1" xfId="0" applyFont="1" applyBorder="1" applyAlignment="1">
      <alignment horizontal="left" vertical="top"/>
    </xf>
    <xf numFmtId="0" fontId="204" fillId="0" borderId="1" xfId="0" applyFont="1" applyBorder="1" applyAlignment="1">
      <alignment horizontal="left" vertical="top" wrapText="1"/>
    </xf>
    <xf numFmtId="0" fontId="205" fillId="0" borderId="1" xfId="0" applyFont="1" applyBorder="1" applyAlignment="1">
      <alignment horizontal="center" vertical="top"/>
    </xf>
    <xf numFmtId="168" fontId="206" fillId="0" borderId="1" xfId="0" applyNumberFormat="1" applyFont="1" applyBorder="1" applyAlignment="1">
      <alignment horizontal="right" vertical="top"/>
    </xf>
    <xf numFmtId="169" fontId="207" fillId="0" borderId="1" xfId="0" applyNumberFormat="1" applyFont="1" applyBorder="1" applyAlignment="1">
      <alignment horizontal="right" vertical="top"/>
    </xf>
    <xf numFmtId="169" fontId="208" fillId="0" borderId="1" xfId="0" applyNumberFormat="1" applyFont="1" applyBorder="1" applyAlignment="1">
      <alignment horizontal="right" vertical="top"/>
    </xf>
    <xf numFmtId="169" fontId="209" fillId="0" borderId="1" xfId="0" applyNumberFormat="1" applyFont="1" applyBorder="1" applyAlignment="1">
      <alignment horizontal="right" vertical="top"/>
    </xf>
    <xf numFmtId="170" fontId="210" fillId="2" borderId="1" xfId="0" applyNumberFormat="1" applyFont="1" applyFill="1" applyBorder="1" applyAlignment="1" applyProtection="1">
      <alignment horizontal="right" vertical="top"/>
      <protection locked="0"/>
    </xf>
    <xf numFmtId="171" fontId="211" fillId="0" borderId="1" xfId="0" applyNumberFormat="1" applyFont="1" applyBorder="1" applyAlignment="1">
      <alignment horizontal="right" vertical="top"/>
    </xf>
    <xf numFmtId="4" fontId="212" fillId="0" borderId="1" xfId="0" applyNumberFormat="1" applyFont="1" applyBorder="1" applyAlignment="1">
      <alignment horizontal="right" vertical="top"/>
    </xf>
    <xf numFmtId="170" fontId="213" fillId="2" borderId="1" xfId="0" applyNumberFormat="1" applyFont="1" applyFill="1" applyBorder="1" applyAlignment="1" applyProtection="1">
      <alignment horizontal="right" vertical="top"/>
      <protection locked="0"/>
    </xf>
    <xf numFmtId="169" fontId="214" fillId="0" borderId="1" xfId="0" applyNumberFormat="1" applyFont="1" applyBorder="1" applyAlignment="1">
      <alignment horizontal="right" vertical="top"/>
    </xf>
    <xf numFmtId="169" fontId="215" fillId="0" borderId="1" xfId="0" applyNumberFormat="1" applyFont="1" applyBorder="1" applyAlignment="1">
      <alignment horizontal="right" vertical="top"/>
    </xf>
    <xf numFmtId="169" fontId="216" fillId="0" borderId="1" xfId="0" applyNumberFormat="1" applyFont="1" applyBorder="1" applyAlignment="1">
      <alignment horizontal="right" vertical="top"/>
    </xf>
    <xf numFmtId="4" fontId="217" fillId="0" borderId="1" xfId="0" applyNumberFormat="1" applyFont="1" applyBorder="1" applyAlignment="1">
      <alignment horizontal="right" vertical="top"/>
    </xf>
    <xf numFmtId="0" fontId="218" fillId="0" borderId="0" xfId="0" applyFont="1"/>
    <xf numFmtId="0" fontId="219" fillId="0" borderId="1" xfId="0" applyFont="1" applyBorder="1" applyAlignment="1">
      <alignment horizontal="left" vertical="top"/>
    </xf>
    <xf numFmtId="0" fontId="220" fillId="0" borderId="1" xfId="0" applyFont="1" applyBorder="1" applyAlignment="1">
      <alignment horizontal="left" vertical="top" wrapText="1"/>
    </xf>
    <xf numFmtId="0" fontId="221" fillId="0" borderId="1" xfId="0" applyFont="1" applyBorder="1" applyAlignment="1">
      <alignment horizontal="center" vertical="top"/>
    </xf>
    <xf numFmtId="168" fontId="222" fillId="0" borderId="1" xfId="0" applyNumberFormat="1" applyFont="1" applyBorder="1" applyAlignment="1">
      <alignment horizontal="right" vertical="top"/>
    </xf>
    <xf numFmtId="169" fontId="223" fillId="0" borderId="1" xfId="0" applyNumberFormat="1" applyFont="1" applyBorder="1" applyAlignment="1">
      <alignment horizontal="right" vertical="top"/>
    </xf>
    <xf numFmtId="169" fontId="224" fillId="0" borderId="1" xfId="0" applyNumberFormat="1" applyFont="1" applyBorder="1" applyAlignment="1">
      <alignment horizontal="right" vertical="top"/>
    </xf>
    <xf numFmtId="169" fontId="225" fillId="0" borderId="1" xfId="0" applyNumberFormat="1" applyFont="1" applyBorder="1" applyAlignment="1">
      <alignment horizontal="right" vertical="top"/>
    </xf>
    <xf numFmtId="170" fontId="226" fillId="2" borderId="1" xfId="0" applyNumberFormat="1" applyFont="1" applyFill="1" applyBorder="1" applyAlignment="1" applyProtection="1">
      <alignment horizontal="right" vertical="top"/>
      <protection locked="0"/>
    </xf>
    <xf numFmtId="171" fontId="227" fillId="0" borderId="1" xfId="0" applyNumberFormat="1" applyFont="1" applyBorder="1" applyAlignment="1">
      <alignment horizontal="right" vertical="top"/>
    </xf>
    <xf numFmtId="4" fontId="228" fillId="0" borderId="1" xfId="0" applyNumberFormat="1" applyFont="1" applyBorder="1" applyAlignment="1">
      <alignment horizontal="right" vertical="top"/>
    </xf>
    <xf numFmtId="170" fontId="229" fillId="2" borderId="1" xfId="0" applyNumberFormat="1" applyFont="1" applyFill="1" applyBorder="1" applyAlignment="1" applyProtection="1">
      <alignment horizontal="right" vertical="top"/>
      <protection locked="0"/>
    </xf>
    <xf numFmtId="169" fontId="230" fillId="0" borderId="1" xfId="0" applyNumberFormat="1" applyFont="1" applyBorder="1" applyAlignment="1">
      <alignment horizontal="right" vertical="top"/>
    </xf>
    <xf numFmtId="169" fontId="231" fillId="0" borderId="1" xfId="0" applyNumberFormat="1" applyFont="1" applyBorder="1" applyAlignment="1">
      <alignment horizontal="right" vertical="top"/>
    </xf>
    <xf numFmtId="169" fontId="232" fillId="0" borderId="1" xfId="0" applyNumberFormat="1" applyFont="1" applyBorder="1" applyAlignment="1">
      <alignment horizontal="right" vertical="top"/>
    </xf>
    <xf numFmtId="4" fontId="233" fillId="0" borderId="1" xfId="0" applyNumberFormat="1" applyFont="1" applyBorder="1" applyAlignment="1">
      <alignment horizontal="right" vertical="top"/>
    </xf>
    <xf numFmtId="0" fontId="234" fillId="0" borderId="0" xfId="0" applyFont="1"/>
    <xf numFmtId="0" fontId="235" fillId="0" borderId="1" xfId="0" applyFont="1" applyBorder="1" applyAlignment="1">
      <alignment horizontal="left" vertical="top"/>
    </xf>
    <xf numFmtId="0" fontId="236" fillId="0" borderId="1" xfId="0" applyFont="1" applyBorder="1" applyAlignment="1">
      <alignment horizontal="left" vertical="top" wrapText="1"/>
    </xf>
    <xf numFmtId="0" fontId="237" fillId="0" borderId="1" xfId="0" applyFont="1" applyBorder="1" applyAlignment="1">
      <alignment horizontal="center" vertical="top"/>
    </xf>
    <xf numFmtId="168" fontId="238" fillId="0" borderId="1" xfId="0" applyNumberFormat="1" applyFont="1" applyBorder="1" applyAlignment="1">
      <alignment horizontal="right" vertical="top"/>
    </xf>
    <xf numFmtId="169" fontId="239" fillId="0" borderId="1" xfId="0" applyNumberFormat="1" applyFont="1" applyBorder="1" applyAlignment="1">
      <alignment horizontal="right" vertical="top"/>
    </xf>
    <xf numFmtId="169" fontId="240" fillId="0" borderId="1" xfId="0" applyNumberFormat="1" applyFont="1" applyBorder="1" applyAlignment="1">
      <alignment horizontal="right" vertical="top"/>
    </xf>
    <xf numFmtId="169" fontId="241" fillId="0" borderId="1" xfId="0" applyNumberFormat="1" applyFont="1" applyBorder="1" applyAlignment="1">
      <alignment horizontal="right" vertical="top"/>
    </xf>
    <xf numFmtId="170" fontId="242" fillId="2" borderId="1" xfId="0" applyNumberFormat="1" applyFont="1" applyFill="1" applyBorder="1" applyAlignment="1" applyProtection="1">
      <alignment horizontal="right" vertical="top"/>
      <protection locked="0"/>
    </xf>
    <xf numFmtId="171" fontId="243" fillId="0" borderId="1" xfId="0" applyNumberFormat="1" applyFont="1" applyBorder="1" applyAlignment="1">
      <alignment horizontal="right" vertical="top"/>
    </xf>
    <xf numFmtId="4" fontId="244" fillId="0" borderId="1" xfId="0" applyNumberFormat="1" applyFont="1" applyBorder="1" applyAlignment="1">
      <alignment horizontal="right" vertical="top"/>
    </xf>
    <xf numFmtId="170" fontId="245" fillId="2" borderId="1" xfId="0" applyNumberFormat="1" applyFont="1" applyFill="1" applyBorder="1" applyAlignment="1" applyProtection="1">
      <alignment horizontal="right" vertical="top"/>
      <protection locked="0"/>
    </xf>
    <xf numFmtId="169" fontId="246" fillId="0" borderId="1" xfId="0" applyNumberFormat="1" applyFont="1" applyBorder="1" applyAlignment="1">
      <alignment horizontal="right" vertical="top"/>
    </xf>
    <xf numFmtId="169" fontId="247" fillId="0" borderId="1" xfId="0" applyNumberFormat="1" applyFont="1" applyBorder="1" applyAlignment="1">
      <alignment horizontal="right" vertical="top"/>
    </xf>
    <xf numFmtId="169" fontId="248" fillId="0" borderId="1" xfId="0" applyNumberFormat="1" applyFont="1" applyBorder="1" applyAlignment="1">
      <alignment horizontal="right" vertical="top"/>
    </xf>
    <xf numFmtId="4" fontId="249" fillId="0" borderId="1" xfId="0" applyNumberFormat="1" applyFont="1" applyBorder="1" applyAlignment="1">
      <alignment horizontal="right" vertical="top"/>
    </xf>
    <xf numFmtId="0" fontId="250" fillId="0" borderId="0" xfId="0" applyFont="1"/>
    <xf numFmtId="0" fontId="251" fillId="0" borderId="1" xfId="0" applyFont="1" applyBorder="1" applyAlignment="1">
      <alignment horizontal="left" vertical="top"/>
    </xf>
    <xf numFmtId="0" fontId="252" fillId="0" borderId="1" xfId="0" applyFont="1" applyBorder="1" applyAlignment="1">
      <alignment horizontal="left" vertical="top" wrapText="1"/>
    </xf>
    <xf numFmtId="0" fontId="253" fillId="0" borderId="1" xfId="0" applyFont="1" applyBorder="1" applyAlignment="1">
      <alignment horizontal="center" vertical="top"/>
    </xf>
    <xf numFmtId="168" fontId="254" fillId="0" borderId="1" xfId="0" applyNumberFormat="1" applyFont="1" applyBorder="1" applyAlignment="1">
      <alignment horizontal="right" vertical="top"/>
    </xf>
    <xf numFmtId="169" fontId="255" fillId="0" borderId="1" xfId="0" applyNumberFormat="1" applyFont="1" applyBorder="1" applyAlignment="1">
      <alignment horizontal="right" vertical="top"/>
    </xf>
    <xf numFmtId="169" fontId="256" fillId="0" borderId="1" xfId="0" applyNumberFormat="1" applyFont="1" applyBorder="1" applyAlignment="1">
      <alignment horizontal="right" vertical="top"/>
    </xf>
    <xf numFmtId="169" fontId="257" fillId="0" borderId="1" xfId="0" applyNumberFormat="1" applyFont="1" applyBorder="1" applyAlignment="1">
      <alignment horizontal="right" vertical="top"/>
    </xf>
    <xf numFmtId="170" fontId="258" fillId="2" borderId="1" xfId="0" applyNumberFormat="1" applyFont="1" applyFill="1" applyBorder="1" applyAlignment="1" applyProtection="1">
      <alignment horizontal="right" vertical="top"/>
      <protection locked="0"/>
    </xf>
    <xf numFmtId="171" fontId="259" fillId="0" borderId="1" xfId="0" applyNumberFormat="1" applyFont="1" applyBorder="1" applyAlignment="1">
      <alignment horizontal="right" vertical="top"/>
    </xf>
    <xf numFmtId="4" fontId="260" fillId="0" borderId="1" xfId="0" applyNumberFormat="1" applyFont="1" applyBorder="1" applyAlignment="1">
      <alignment horizontal="right" vertical="top"/>
    </xf>
    <xf numFmtId="170" fontId="261" fillId="2" borderId="1" xfId="0" applyNumberFormat="1" applyFont="1" applyFill="1" applyBorder="1" applyAlignment="1" applyProtection="1">
      <alignment horizontal="right" vertical="top"/>
      <protection locked="0"/>
    </xf>
    <xf numFmtId="169" fontId="262" fillId="0" borderId="1" xfId="0" applyNumberFormat="1" applyFont="1" applyBorder="1" applyAlignment="1">
      <alignment horizontal="right" vertical="top"/>
    </xf>
    <xf numFmtId="169" fontId="263" fillId="0" borderId="1" xfId="0" applyNumberFormat="1" applyFont="1" applyBorder="1" applyAlignment="1">
      <alignment horizontal="right" vertical="top"/>
    </xf>
    <xf numFmtId="169" fontId="264" fillId="0" borderId="1" xfId="0" applyNumberFormat="1" applyFont="1" applyBorder="1" applyAlignment="1">
      <alignment horizontal="right" vertical="top"/>
    </xf>
    <xf numFmtId="4" fontId="265" fillId="0" borderId="1" xfId="0" applyNumberFormat="1" applyFont="1" applyBorder="1" applyAlignment="1">
      <alignment horizontal="right" vertical="top"/>
    </xf>
    <xf numFmtId="0" fontId="266" fillId="0" borderId="0" xfId="0" applyFont="1"/>
    <xf numFmtId="0" fontId="267" fillId="0" borderId="1" xfId="0" applyFont="1" applyBorder="1" applyAlignment="1">
      <alignment horizontal="left" vertical="top"/>
    </xf>
    <xf numFmtId="0" fontId="268" fillId="0" borderId="1" xfId="0" applyFont="1" applyBorder="1" applyAlignment="1">
      <alignment horizontal="left" vertical="top" wrapText="1"/>
    </xf>
    <xf numFmtId="0" fontId="269" fillId="0" borderId="1" xfId="0" applyFont="1" applyBorder="1" applyAlignment="1">
      <alignment horizontal="center" vertical="top"/>
    </xf>
    <xf numFmtId="168" fontId="270" fillId="0" borderId="1" xfId="0" applyNumberFormat="1" applyFont="1" applyBorder="1" applyAlignment="1">
      <alignment horizontal="right" vertical="top"/>
    </xf>
    <xf numFmtId="169" fontId="271" fillId="0" borderId="1" xfId="0" applyNumberFormat="1" applyFont="1" applyBorder="1" applyAlignment="1">
      <alignment horizontal="right" vertical="top"/>
    </xf>
    <xf numFmtId="169" fontId="272" fillId="0" borderId="1" xfId="0" applyNumberFormat="1" applyFont="1" applyBorder="1" applyAlignment="1">
      <alignment horizontal="right" vertical="top"/>
    </xf>
    <xf numFmtId="169" fontId="273" fillId="0" borderId="1" xfId="0" applyNumberFormat="1" applyFont="1" applyBorder="1" applyAlignment="1">
      <alignment horizontal="right" vertical="top"/>
    </xf>
    <xf numFmtId="170" fontId="274" fillId="2" borderId="1" xfId="0" applyNumberFormat="1" applyFont="1" applyFill="1" applyBorder="1" applyAlignment="1" applyProtection="1">
      <alignment horizontal="right" vertical="top"/>
      <protection locked="0"/>
    </xf>
    <xf numFmtId="171" fontId="275" fillId="0" borderId="1" xfId="0" applyNumberFormat="1" applyFont="1" applyBorder="1" applyAlignment="1">
      <alignment horizontal="right" vertical="top"/>
    </xf>
    <xf numFmtId="4" fontId="276" fillId="0" borderId="1" xfId="0" applyNumberFormat="1" applyFont="1" applyBorder="1" applyAlignment="1">
      <alignment horizontal="right" vertical="top"/>
    </xf>
    <xf numFmtId="170" fontId="277" fillId="2" borderId="1" xfId="0" applyNumberFormat="1" applyFont="1" applyFill="1" applyBorder="1" applyAlignment="1" applyProtection="1">
      <alignment horizontal="right" vertical="top"/>
      <protection locked="0"/>
    </xf>
    <xf numFmtId="169" fontId="278" fillId="0" borderId="1" xfId="0" applyNumberFormat="1" applyFont="1" applyBorder="1" applyAlignment="1">
      <alignment horizontal="right" vertical="top"/>
    </xf>
    <xf numFmtId="169" fontId="279" fillId="0" borderId="1" xfId="0" applyNumberFormat="1" applyFont="1" applyBorder="1" applyAlignment="1">
      <alignment horizontal="right" vertical="top"/>
    </xf>
    <xf numFmtId="169" fontId="280" fillId="0" borderId="1" xfId="0" applyNumberFormat="1" applyFont="1" applyBorder="1" applyAlignment="1">
      <alignment horizontal="right" vertical="top"/>
    </xf>
    <xf numFmtId="4" fontId="281" fillId="0" borderId="1" xfId="0" applyNumberFormat="1" applyFont="1" applyBorder="1" applyAlignment="1">
      <alignment horizontal="right" vertical="top"/>
    </xf>
    <xf numFmtId="0" fontId="282" fillId="0" borderId="0" xfId="0" applyFont="1"/>
    <xf numFmtId="0" fontId="283" fillId="0" borderId="1" xfId="0" applyFont="1" applyBorder="1" applyAlignment="1">
      <alignment horizontal="left" vertical="top"/>
    </xf>
    <xf numFmtId="0" fontId="284" fillId="0" borderId="1" xfId="0" applyFont="1" applyBorder="1" applyAlignment="1">
      <alignment horizontal="left" vertical="top" wrapText="1"/>
    </xf>
    <xf numFmtId="0" fontId="285" fillId="0" borderId="1" xfId="0" applyFont="1" applyBorder="1" applyAlignment="1">
      <alignment horizontal="center" vertical="top"/>
    </xf>
    <xf numFmtId="168" fontId="286" fillId="0" borderId="1" xfId="0" applyNumberFormat="1" applyFont="1" applyBorder="1" applyAlignment="1">
      <alignment horizontal="right" vertical="top"/>
    </xf>
    <xf numFmtId="169" fontId="287" fillId="0" borderId="1" xfId="0" applyNumberFormat="1" applyFont="1" applyBorder="1" applyAlignment="1">
      <alignment horizontal="right" vertical="top"/>
    </xf>
    <xf numFmtId="169" fontId="288" fillId="0" borderId="1" xfId="0" applyNumberFormat="1" applyFont="1" applyBorder="1" applyAlignment="1">
      <alignment horizontal="right" vertical="top"/>
    </xf>
    <xf numFmtId="169" fontId="289" fillId="0" borderId="1" xfId="0" applyNumberFormat="1" applyFont="1" applyBorder="1" applyAlignment="1">
      <alignment horizontal="right" vertical="top"/>
    </xf>
    <xf numFmtId="170" fontId="290" fillId="2" borderId="1" xfId="0" applyNumberFormat="1" applyFont="1" applyFill="1" applyBorder="1" applyAlignment="1" applyProtection="1">
      <alignment horizontal="right" vertical="top"/>
      <protection locked="0"/>
    </xf>
    <xf numFmtId="171" fontId="291" fillId="0" borderId="1" xfId="0" applyNumberFormat="1" applyFont="1" applyBorder="1" applyAlignment="1">
      <alignment horizontal="right" vertical="top"/>
    </xf>
    <xf numFmtId="4" fontId="292" fillId="0" borderId="1" xfId="0" applyNumberFormat="1" applyFont="1" applyBorder="1" applyAlignment="1">
      <alignment horizontal="right" vertical="top"/>
    </xf>
    <xf numFmtId="170" fontId="293" fillId="2" borderId="1" xfId="0" applyNumberFormat="1" applyFont="1" applyFill="1" applyBorder="1" applyAlignment="1" applyProtection="1">
      <alignment horizontal="right" vertical="top"/>
      <protection locked="0"/>
    </xf>
    <xf numFmtId="169" fontId="294" fillId="0" borderId="1" xfId="0" applyNumberFormat="1" applyFont="1" applyBorder="1" applyAlignment="1">
      <alignment horizontal="right" vertical="top"/>
    </xf>
    <xf numFmtId="169" fontId="295" fillId="0" borderId="1" xfId="0" applyNumberFormat="1" applyFont="1" applyBorder="1" applyAlignment="1">
      <alignment horizontal="right" vertical="top"/>
    </xf>
    <xf numFmtId="169" fontId="296" fillId="0" borderId="1" xfId="0" applyNumberFormat="1" applyFont="1" applyBorder="1" applyAlignment="1">
      <alignment horizontal="right" vertical="top"/>
    </xf>
    <xf numFmtId="4" fontId="297" fillId="0" borderId="1" xfId="0" applyNumberFormat="1" applyFont="1" applyBorder="1" applyAlignment="1">
      <alignment horizontal="right" vertical="top"/>
    </xf>
    <xf numFmtId="0" fontId="298" fillId="0" borderId="0" xfId="0" applyFont="1"/>
    <xf numFmtId="0" fontId="299" fillId="0" borderId="1" xfId="0" applyFont="1" applyBorder="1" applyAlignment="1">
      <alignment horizontal="left" vertical="top"/>
    </xf>
    <xf numFmtId="0" fontId="300" fillId="0" borderId="1" xfId="0" applyFont="1" applyBorder="1" applyAlignment="1">
      <alignment horizontal="left" vertical="top" wrapText="1"/>
    </xf>
    <xf numFmtId="0" fontId="301" fillId="0" borderId="1" xfId="0" applyFont="1" applyBorder="1" applyAlignment="1">
      <alignment horizontal="center" vertical="top"/>
    </xf>
    <xf numFmtId="168" fontId="302" fillId="0" borderId="1" xfId="0" applyNumberFormat="1" applyFont="1" applyBorder="1" applyAlignment="1">
      <alignment horizontal="right" vertical="top"/>
    </xf>
    <xf numFmtId="169" fontId="303" fillId="0" borderId="1" xfId="0" applyNumberFormat="1" applyFont="1" applyBorder="1" applyAlignment="1">
      <alignment horizontal="right" vertical="top"/>
    </xf>
    <xf numFmtId="169" fontId="304" fillId="0" borderId="1" xfId="0" applyNumberFormat="1" applyFont="1" applyBorder="1" applyAlignment="1">
      <alignment horizontal="right" vertical="top"/>
    </xf>
    <xf numFmtId="169" fontId="305" fillId="0" borderId="1" xfId="0" applyNumberFormat="1" applyFont="1" applyBorder="1" applyAlignment="1">
      <alignment horizontal="right" vertical="top"/>
    </xf>
    <xf numFmtId="170" fontId="306" fillId="2" borderId="1" xfId="0" applyNumberFormat="1" applyFont="1" applyFill="1" applyBorder="1" applyAlignment="1" applyProtection="1">
      <alignment horizontal="right" vertical="top"/>
      <protection locked="0"/>
    </xf>
    <xf numFmtId="171" fontId="307" fillId="0" borderId="1" xfId="0" applyNumberFormat="1" applyFont="1" applyBorder="1" applyAlignment="1">
      <alignment horizontal="right" vertical="top"/>
    </xf>
    <xf numFmtId="4" fontId="308" fillId="0" borderId="1" xfId="0" applyNumberFormat="1" applyFont="1" applyBorder="1" applyAlignment="1">
      <alignment horizontal="right" vertical="top"/>
    </xf>
    <xf numFmtId="170" fontId="309" fillId="2" borderId="1" xfId="0" applyNumberFormat="1" applyFont="1" applyFill="1" applyBorder="1" applyAlignment="1" applyProtection="1">
      <alignment horizontal="right" vertical="top"/>
      <protection locked="0"/>
    </xf>
    <xf numFmtId="169" fontId="310" fillId="0" borderId="1" xfId="0" applyNumberFormat="1" applyFont="1" applyBorder="1" applyAlignment="1">
      <alignment horizontal="right" vertical="top"/>
    </xf>
    <xf numFmtId="169" fontId="311" fillId="0" borderId="1" xfId="0" applyNumberFormat="1" applyFont="1" applyBorder="1" applyAlignment="1">
      <alignment horizontal="right" vertical="top"/>
    </xf>
    <xf numFmtId="169" fontId="312" fillId="0" borderId="1" xfId="0" applyNumberFormat="1" applyFont="1" applyBorder="1" applyAlignment="1">
      <alignment horizontal="right" vertical="top"/>
    </xf>
    <xf numFmtId="4" fontId="313" fillId="0" borderId="1" xfId="0" applyNumberFormat="1" applyFont="1" applyBorder="1" applyAlignment="1">
      <alignment horizontal="right" vertical="top"/>
    </xf>
    <xf numFmtId="0" fontId="314" fillId="0" borderId="0" xfId="0" applyFont="1"/>
    <xf numFmtId="0" fontId="315" fillId="0" borderId="1" xfId="0" applyFont="1" applyBorder="1" applyAlignment="1">
      <alignment horizontal="left" vertical="top"/>
    </xf>
    <xf numFmtId="0" fontId="316" fillId="0" borderId="1" xfId="0" applyFont="1" applyBorder="1" applyAlignment="1">
      <alignment horizontal="left" vertical="top" wrapText="1"/>
    </xf>
    <xf numFmtId="0" fontId="317" fillId="0" borderId="1" xfId="0" applyFont="1" applyBorder="1" applyAlignment="1">
      <alignment horizontal="center" vertical="top"/>
    </xf>
    <xf numFmtId="168" fontId="318" fillId="0" borderId="1" xfId="0" applyNumberFormat="1" applyFont="1" applyBorder="1" applyAlignment="1">
      <alignment horizontal="right" vertical="top"/>
    </xf>
    <xf numFmtId="169" fontId="319" fillId="0" borderId="1" xfId="0" applyNumberFormat="1" applyFont="1" applyBorder="1" applyAlignment="1">
      <alignment horizontal="right" vertical="top"/>
    </xf>
    <xf numFmtId="169" fontId="320" fillId="0" borderId="1" xfId="0" applyNumberFormat="1" applyFont="1" applyBorder="1" applyAlignment="1">
      <alignment horizontal="right" vertical="top"/>
    </xf>
    <xf numFmtId="169" fontId="321" fillId="0" borderId="1" xfId="0" applyNumberFormat="1" applyFont="1" applyBorder="1" applyAlignment="1">
      <alignment horizontal="right" vertical="top"/>
    </xf>
    <xf numFmtId="170" fontId="322" fillId="2" borderId="1" xfId="0" applyNumberFormat="1" applyFont="1" applyFill="1" applyBorder="1" applyAlignment="1" applyProtection="1">
      <alignment horizontal="right" vertical="top"/>
      <protection locked="0"/>
    </xf>
    <xf numFmtId="171" fontId="323" fillId="0" borderId="1" xfId="0" applyNumberFormat="1" applyFont="1" applyBorder="1" applyAlignment="1">
      <alignment horizontal="right" vertical="top"/>
    </xf>
    <xf numFmtId="4" fontId="324" fillId="0" borderId="1" xfId="0" applyNumberFormat="1" applyFont="1" applyBorder="1" applyAlignment="1">
      <alignment horizontal="right" vertical="top"/>
    </xf>
    <xf numFmtId="170" fontId="325" fillId="2" borderId="1" xfId="0" applyNumberFormat="1" applyFont="1" applyFill="1" applyBorder="1" applyAlignment="1" applyProtection="1">
      <alignment horizontal="right" vertical="top"/>
      <protection locked="0"/>
    </xf>
    <xf numFmtId="169" fontId="326" fillId="0" borderId="1" xfId="0" applyNumberFormat="1" applyFont="1" applyBorder="1" applyAlignment="1">
      <alignment horizontal="right" vertical="top"/>
    </xf>
    <xf numFmtId="169" fontId="327" fillId="0" borderId="1" xfId="0" applyNumberFormat="1" applyFont="1" applyBorder="1" applyAlignment="1">
      <alignment horizontal="right" vertical="top"/>
    </xf>
    <xf numFmtId="169" fontId="328" fillId="0" borderId="1" xfId="0" applyNumberFormat="1" applyFont="1" applyBorder="1" applyAlignment="1">
      <alignment horizontal="right" vertical="top"/>
    </xf>
    <xf numFmtId="4" fontId="329" fillId="0" borderId="1" xfId="0" applyNumberFormat="1" applyFont="1" applyBorder="1" applyAlignment="1">
      <alignment horizontal="right" vertical="top"/>
    </xf>
    <xf numFmtId="0" fontId="330" fillId="0" borderId="0" xfId="0" applyFont="1"/>
    <xf numFmtId="0" fontId="331" fillId="0" borderId="1" xfId="0" applyFont="1" applyBorder="1" applyAlignment="1">
      <alignment horizontal="left" vertical="top"/>
    </xf>
    <xf numFmtId="0" fontId="332" fillId="0" borderId="1" xfId="0" applyFont="1" applyBorder="1" applyAlignment="1">
      <alignment horizontal="left" vertical="top" wrapText="1"/>
    </xf>
    <xf numFmtId="0" fontId="333" fillId="0" borderId="1" xfId="0" applyFont="1" applyBorder="1" applyAlignment="1">
      <alignment horizontal="center" vertical="top"/>
    </xf>
    <xf numFmtId="168" fontId="334" fillId="0" borderId="1" xfId="0" applyNumberFormat="1" applyFont="1" applyBorder="1" applyAlignment="1">
      <alignment horizontal="right" vertical="top"/>
    </xf>
    <xf numFmtId="169" fontId="335" fillId="0" borderId="1" xfId="0" applyNumberFormat="1" applyFont="1" applyBorder="1" applyAlignment="1">
      <alignment horizontal="right" vertical="top"/>
    </xf>
    <xf numFmtId="169" fontId="336" fillId="0" borderId="1" xfId="0" applyNumberFormat="1" applyFont="1" applyBorder="1" applyAlignment="1">
      <alignment horizontal="right" vertical="top"/>
    </xf>
    <xf numFmtId="169" fontId="337" fillId="0" borderId="1" xfId="0" applyNumberFormat="1" applyFont="1" applyBorder="1" applyAlignment="1">
      <alignment horizontal="right" vertical="top"/>
    </xf>
    <xf numFmtId="170" fontId="338" fillId="2" borderId="1" xfId="0" applyNumberFormat="1" applyFont="1" applyFill="1" applyBorder="1" applyAlignment="1" applyProtection="1">
      <alignment horizontal="right" vertical="top"/>
      <protection locked="0"/>
    </xf>
    <xf numFmtId="171" fontId="339" fillId="0" borderId="1" xfId="0" applyNumberFormat="1" applyFont="1" applyBorder="1" applyAlignment="1">
      <alignment horizontal="right" vertical="top"/>
    </xf>
    <xf numFmtId="4" fontId="340" fillId="0" borderId="1" xfId="0" applyNumberFormat="1" applyFont="1" applyBorder="1" applyAlignment="1">
      <alignment horizontal="right" vertical="top"/>
    </xf>
    <xf numFmtId="170" fontId="341" fillId="2" borderId="1" xfId="0" applyNumberFormat="1" applyFont="1" applyFill="1" applyBorder="1" applyAlignment="1" applyProtection="1">
      <alignment horizontal="right" vertical="top"/>
      <protection locked="0"/>
    </xf>
    <xf numFmtId="169" fontId="342" fillId="0" borderId="1" xfId="0" applyNumberFormat="1" applyFont="1" applyBorder="1" applyAlignment="1">
      <alignment horizontal="right" vertical="top"/>
    </xf>
    <xf numFmtId="169" fontId="343" fillId="0" borderId="1" xfId="0" applyNumberFormat="1" applyFont="1" applyBorder="1" applyAlignment="1">
      <alignment horizontal="right" vertical="top"/>
    </xf>
    <xf numFmtId="169" fontId="344" fillId="0" borderId="1" xfId="0" applyNumberFormat="1" applyFont="1" applyBorder="1" applyAlignment="1">
      <alignment horizontal="right" vertical="top"/>
    </xf>
    <xf numFmtId="4" fontId="345" fillId="0" borderId="1" xfId="0" applyNumberFormat="1" applyFont="1" applyBorder="1" applyAlignment="1">
      <alignment horizontal="right" vertical="top"/>
    </xf>
    <xf numFmtId="0" fontId="346" fillId="0" borderId="0" xfId="0" applyFont="1"/>
    <xf numFmtId="0" fontId="347" fillId="0" borderId="1" xfId="0" applyFont="1" applyBorder="1" applyAlignment="1">
      <alignment horizontal="left" vertical="top"/>
    </xf>
    <xf numFmtId="0" fontId="348" fillId="0" borderId="1" xfId="0" applyFont="1" applyBorder="1" applyAlignment="1">
      <alignment horizontal="left" vertical="top" wrapText="1"/>
    </xf>
    <xf numFmtId="0" fontId="349" fillId="0" borderId="1" xfId="0" applyFont="1" applyBorder="1" applyAlignment="1">
      <alignment horizontal="center" vertical="top"/>
    </xf>
    <xf numFmtId="168" fontId="350" fillId="0" borderId="1" xfId="0" applyNumberFormat="1" applyFont="1" applyBorder="1" applyAlignment="1">
      <alignment horizontal="right" vertical="top"/>
    </xf>
    <xf numFmtId="169" fontId="351" fillId="0" borderId="1" xfId="0" applyNumberFormat="1" applyFont="1" applyBorder="1" applyAlignment="1">
      <alignment horizontal="right" vertical="top"/>
    </xf>
    <xf numFmtId="169" fontId="352" fillId="0" borderId="1" xfId="0" applyNumberFormat="1" applyFont="1" applyBorder="1" applyAlignment="1">
      <alignment horizontal="right" vertical="top"/>
    </xf>
    <xf numFmtId="169" fontId="353" fillId="0" borderId="1" xfId="0" applyNumberFormat="1" applyFont="1" applyBorder="1" applyAlignment="1">
      <alignment horizontal="right" vertical="top"/>
    </xf>
    <xf numFmtId="170" fontId="354" fillId="2" borderId="1" xfId="0" applyNumberFormat="1" applyFont="1" applyFill="1" applyBorder="1" applyAlignment="1" applyProtection="1">
      <alignment horizontal="right" vertical="top"/>
      <protection locked="0"/>
    </xf>
    <xf numFmtId="171" fontId="355" fillId="0" borderId="1" xfId="0" applyNumberFormat="1" applyFont="1" applyBorder="1" applyAlignment="1">
      <alignment horizontal="right" vertical="top"/>
    </xf>
    <xf numFmtId="4" fontId="356" fillId="0" borderId="1" xfId="0" applyNumberFormat="1" applyFont="1" applyBorder="1" applyAlignment="1">
      <alignment horizontal="right" vertical="top"/>
    </xf>
    <xf numFmtId="170" fontId="357" fillId="2" borderId="1" xfId="0" applyNumberFormat="1" applyFont="1" applyFill="1" applyBorder="1" applyAlignment="1" applyProtection="1">
      <alignment horizontal="right" vertical="top"/>
      <protection locked="0"/>
    </xf>
    <xf numFmtId="169" fontId="358" fillId="0" borderId="1" xfId="0" applyNumberFormat="1" applyFont="1" applyBorder="1" applyAlignment="1">
      <alignment horizontal="right" vertical="top"/>
    </xf>
    <xf numFmtId="169" fontId="359" fillId="0" borderId="1" xfId="0" applyNumberFormat="1" applyFont="1" applyBorder="1" applyAlignment="1">
      <alignment horizontal="right" vertical="top"/>
    </xf>
    <xf numFmtId="169" fontId="360" fillId="0" borderId="1" xfId="0" applyNumberFormat="1" applyFont="1" applyBorder="1" applyAlignment="1">
      <alignment horizontal="right" vertical="top"/>
    </xf>
    <xf numFmtId="4" fontId="361" fillId="0" borderId="1" xfId="0" applyNumberFormat="1" applyFont="1" applyBorder="1" applyAlignment="1">
      <alignment horizontal="right" vertical="top"/>
    </xf>
    <xf numFmtId="0" fontId="362" fillId="0" borderId="0" xfId="0" applyFont="1"/>
    <xf numFmtId="0" fontId="363" fillId="0" borderId="1" xfId="0" applyFont="1" applyBorder="1" applyAlignment="1">
      <alignment horizontal="left" vertical="top"/>
    </xf>
    <xf numFmtId="0" fontId="364" fillId="0" borderId="1" xfId="0" applyFont="1" applyBorder="1" applyAlignment="1">
      <alignment horizontal="left" vertical="top" wrapText="1"/>
    </xf>
    <xf numFmtId="0" fontId="365" fillId="0" borderId="1" xfId="0" applyFont="1" applyBorder="1" applyAlignment="1">
      <alignment horizontal="center" vertical="top"/>
    </xf>
    <xf numFmtId="168" fontId="366" fillId="0" borderId="1" xfId="0" applyNumberFormat="1" applyFont="1" applyBorder="1" applyAlignment="1">
      <alignment horizontal="right" vertical="top"/>
    </xf>
    <xf numFmtId="169" fontId="367" fillId="0" borderId="1" xfId="0" applyNumberFormat="1" applyFont="1" applyBorder="1" applyAlignment="1">
      <alignment horizontal="right" vertical="top"/>
    </xf>
    <xf numFmtId="169" fontId="368" fillId="0" borderId="1" xfId="0" applyNumberFormat="1" applyFont="1" applyBorder="1" applyAlignment="1">
      <alignment horizontal="right" vertical="top"/>
    </xf>
    <xf numFmtId="169" fontId="369" fillId="0" borderId="1" xfId="0" applyNumberFormat="1" applyFont="1" applyBorder="1" applyAlignment="1">
      <alignment horizontal="right" vertical="top"/>
    </xf>
    <xf numFmtId="170" fontId="370" fillId="2" borderId="1" xfId="0" applyNumberFormat="1" applyFont="1" applyFill="1" applyBorder="1" applyAlignment="1" applyProtection="1">
      <alignment horizontal="right" vertical="top"/>
      <protection locked="0"/>
    </xf>
    <xf numFmtId="171" fontId="371" fillId="0" borderId="1" xfId="0" applyNumberFormat="1" applyFont="1" applyBorder="1" applyAlignment="1">
      <alignment horizontal="right" vertical="top"/>
    </xf>
    <xf numFmtId="4" fontId="372" fillId="0" borderId="1" xfId="0" applyNumberFormat="1" applyFont="1" applyBorder="1" applyAlignment="1">
      <alignment horizontal="right" vertical="top"/>
    </xf>
    <xf numFmtId="170" fontId="373" fillId="2" borderId="1" xfId="0" applyNumberFormat="1" applyFont="1" applyFill="1" applyBorder="1" applyAlignment="1" applyProtection="1">
      <alignment horizontal="right" vertical="top"/>
      <protection locked="0"/>
    </xf>
    <xf numFmtId="169" fontId="374" fillId="0" borderId="1" xfId="0" applyNumberFormat="1" applyFont="1" applyBorder="1" applyAlignment="1">
      <alignment horizontal="right" vertical="top"/>
    </xf>
    <xf numFmtId="169" fontId="375" fillId="0" borderId="1" xfId="0" applyNumberFormat="1" applyFont="1" applyBorder="1" applyAlignment="1">
      <alignment horizontal="right" vertical="top"/>
    </xf>
    <xf numFmtId="169" fontId="376" fillId="0" borderId="1" xfId="0" applyNumberFormat="1" applyFont="1" applyBorder="1" applyAlignment="1">
      <alignment horizontal="right" vertical="top"/>
    </xf>
    <xf numFmtId="4" fontId="377" fillId="0" borderId="1" xfId="0" applyNumberFormat="1" applyFont="1" applyBorder="1" applyAlignment="1">
      <alignment horizontal="right" vertical="top"/>
    </xf>
    <xf numFmtId="0" fontId="378" fillId="0" borderId="0" xfId="0" applyFont="1"/>
    <xf numFmtId="0" fontId="379" fillId="0" borderId="1" xfId="0" applyFont="1" applyBorder="1" applyAlignment="1">
      <alignment horizontal="left" vertical="top"/>
    </xf>
    <xf numFmtId="0" fontId="380" fillId="0" borderId="1" xfId="0" applyFont="1" applyBorder="1" applyAlignment="1">
      <alignment horizontal="left" vertical="top" wrapText="1"/>
    </xf>
    <xf numFmtId="0" fontId="381" fillId="0" borderId="1" xfId="0" applyFont="1" applyBorder="1" applyAlignment="1">
      <alignment horizontal="center" vertical="top"/>
    </xf>
    <xf numFmtId="168" fontId="382" fillId="0" borderId="1" xfId="0" applyNumberFormat="1" applyFont="1" applyBorder="1" applyAlignment="1">
      <alignment horizontal="right" vertical="top"/>
    </xf>
    <xf numFmtId="169" fontId="383" fillId="0" borderId="1" xfId="0" applyNumberFormat="1" applyFont="1" applyBorder="1" applyAlignment="1">
      <alignment horizontal="right" vertical="top"/>
    </xf>
    <xf numFmtId="169" fontId="384" fillId="0" borderId="1" xfId="0" applyNumberFormat="1" applyFont="1" applyBorder="1" applyAlignment="1">
      <alignment horizontal="right" vertical="top"/>
    </xf>
    <xf numFmtId="169" fontId="385" fillId="0" borderId="1" xfId="0" applyNumberFormat="1" applyFont="1" applyBorder="1" applyAlignment="1">
      <alignment horizontal="right" vertical="top"/>
    </xf>
    <xf numFmtId="170" fontId="386" fillId="2" borderId="1" xfId="0" applyNumberFormat="1" applyFont="1" applyFill="1" applyBorder="1" applyAlignment="1" applyProtection="1">
      <alignment horizontal="right" vertical="top"/>
      <protection locked="0"/>
    </xf>
    <xf numFmtId="171" fontId="387" fillId="0" borderId="1" xfId="0" applyNumberFormat="1" applyFont="1" applyBorder="1" applyAlignment="1">
      <alignment horizontal="right" vertical="top"/>
    </xf>
    <xf numFmtId="4" fontId="388" fillId="0" borderId="1" xfId="0" applyNumberFormat="1" applyFont="1" applyBorder="1" applyAlignment="1">
      <alignment horizontal="right" vertical="top"/>
    </xf>
    <xf numFmtId="170" fontId="389" fillId="2" borderId="1" xfId="0" applyNumberFormat="1" applyFont="1" applyFill="1" applyBorder="1" applyAlignment="1" applyProtection="1">
      <alignment horizontal="right" vertical="top"/>
      <protection locked="0"/>
    </xf>
    <xf numFmtId="169" fontId="390" fillId="0" borderId="1" xfId="0" applyNumberFormat="1" applyFont="1" applyBorder="1" applyAlignment="1">
      <alignment horizontal="right" vertical="top"/>
    </xf>
    <xf numFmtId="169" fontId="391" fillId="0" borderId="1" xfId="0" applyNumberFormat="1" applyFont="1" applyBorder="1" applyAlignment="1">
      <alignment horizontal="right" vertical="top"/>
    </xf>
    <xf numFmtId="169" fontId="392" fillId="0" borderId="1" xfId="0" applyNumberFormat="1" applyFont="1" applyBorder="1" applyAlignment="1">
      <alignment horizontal="right" vertical="top"/>
    </xf>
    <xf numFmtId="4" fontId="393" fillId="0" borderId="1" xfId="0" applyNumberFormat="1" applyFont="1" applyBorder="1" applyAlignment="1">
      <alignment horizontal="right" vertical="top"/>
    </xf>
    <xf numFmtId="0" fontId="394" fillId="0" borderId="0" xfId="0" applyFont="1"/>
    <xf numFmtId="0" fontId="395" fillId="0" borderId="1" xfId="0" applyFont="1" applyBorder="1" applyAlignment="1">
      <alignment horizontal="left" vertical="top"/>
    </xf>
    <xf numFmtId="0" fontId="396" fillId="0" borderId="1" xfId="0" applyFont="1" applyBorder="1" applyAlignment="1">
      <alignment horizontal="left" vertical="top" wrapText="1"/>
    </xf>
    <xf numFmtId="0" fontId="397" fillId="0" borderId="1" xfId="0" applyFont="1" applyBorder="1" applyAlignment="1">
      <alignment horizontal="center" vertical="top"/>
    </xf>
    <xf numFmtId="168" fontId="398" fillId="0" borderId="1" xfId="0" applyNumberFormat="1" applyFont="1" applyBorder="1" applyAlignment="1">
      <alignment horizontal="right" vertical="top"/>
    </xf>
    <xf numFmtId="169" fontId="399" fillId="0" borderId="1" xfId="0" applyNumberFormat="1" applyFont="1" applyBorder="1" applyAlignment="1">
      <alignment horizontal="right" vertical="top"/>
    </xf>
    <xf numFmtId="169" fontId="400" fillId="0" borderId="1" xfId="0" applyNumberFormat="1" applyFont="1" applyBorder="1" applyAlignment="1">
      <alignment horizontal="right" vertical="top"/>
    </xf>
    <xf numFmtId="169" fontId="401" fillId="0" borderId="1" xfId="0" applyNumberFormat="1" applyFont="1" applyBorder="1" applyAlignment="1">
      <alignment horizontal="right" vertical="top"/>
    </xf>
    <xf numFmtId="170" fontId="402" fillId="2" borderId="1" xfId="0" applyNumberFormat="1" applyFont="1" applyFill="1" applyBorder="1" applyAlignment="1" applyProtection="1">
      <alignment horizontal="right" vertical="top"/>
      <protection locked="0"/>
    </xf>
    <xf numFmtId="171" fontId="403" fillId="0" borderId="1" xfId="0" applyNumberFormat="1" applyFont="1" applyBorder="1" applyAlignment="1">
      <alignment horizontal="right" vertical="top"/>
    </xf>
    <xf numFmtId="4" fontId="404" fillId="0" borderId="1" xfId="0" applyNumberFormat="1" applyFont="1" applyBorder="1" applyAlignment="1">
      <alignment horizontal="right" vertical="top"/>
    </xf>
    <xf numFmtId="170" fontId="405" fillId="2" borderId="1" xfId="0" applyNumberFormat="1" applyFont="1" applyFill="1" applyBorder="1" applyAlignment="1" applyProtection="1">
      <alignment horizontal="right" vertical="top"/>
      <protection locked="0"/>
    </xf>
    <xf numFmtId="169" fontId="406" fillId="0" borderId="1" xfId="0" applyNumberFormat="1" applyFont="1" applyBorder="1" applyAlignment="1">
      <alignment horizontal="right" vertical="top"/>
    </xf>
    <xf numFmtId="169" fontId="407" fillId="0" borderId="1" xfId="0" applyNumberFormat="1" applyFont="1" applyBorder="1" applyAlignment="1">
      <alignment horizontal="right" vertical="top"/>
    </xf>
    <xf numFmtId="169" fontId="408" fillId="0" borderId="1" xfId="0" applyNumberFormat="1" applyFont="1" applyBorder="1" applyAlignment="1">
      <alignment horizontal="right" vertical="top"/>
    </xf>
    <xf numFmtId="4" fontId="409" fillId="0" borderId="1" xfId="0" applyNumberFormat="1" applyFont="1" applyBorder="1" applyAlignment="1">
      <alignment horizontal="right" vertical="top"/>
    </xf>
    <xf numFmtId="0" fontId="410" fillId="0" borderId="0" xfId="0" applyFont="1"/>
    <xf numFmtId="0" fontId="411" fillId="0" borderId="1" xfId="0" applyFont="1" applyBorder="1" applyAlignment="1">
      <alignment horizontal="left" vertical="top"/>
    </xf>
    <xf numFmtId="0" fontId="412" fillId="0" borderId="1" xfId="0" applyFont="1" applyBorder="1" applyAlignment="1">
      <alignment horizontal="left" vertical="top" wrapText="1"/>
    </xf>
    <xf numFmtId="0" fontId="413" fillId="0" borderId="1" xfId="0" applyFont="1" applyBorder="1" applyAlignment="1">
      <alignment horizontal="center" vertical="top"/>
    </xf>
    <xf numFmtId="168" fontId="414" fillId="0" borderId="1" xfId="0" applyNumberFormat="1" applyFont="1" applyBorder="1" applyAlignment="1">
      <alignment horizontal="right" vertical="top"/>
    </xf>
    <xf numFmtId="169" fontId="415" fillId="0" borderId="1" xfId="0" applyNumberFormat="1" applyFont="1" applyBorder="1" applyAlignment="1">
      <alignment horizontal="right" vertical="top"/>
    </xf>
    <xf numFmtId="169" fontId="416" fillId="0" borderId="1" xfId="0" applyNumberFormat="1" applyFont="1" applyBorder="1" applyAlignment="1">
      <alignment horizontal="right" vertical="top"/>
    </xf>
    <xf numFmtId="169" fontId="417" fillId="0" borderId="1" xfId="0" applyNumberFormat="1" applyFont="1" applyBorder="1" applyAlignment="1">
      <alignment horizontal="right" vertical="top"/>
    </xf>
    <xf numFmtId="170" fontId="418" fillId="2" borderId="1" xfId="0" applyNumberFormat="1" applyFont="1" applyFill="1" applyBorder="1" applyAlignment="1" applyProtection="1">
      <alignment horizontal="right" vertical="top"/>
      <protection locked="0"/>
    </xf>
    <xf numFmtId="171" fontId="419" fillId="0" borderId="1" xfId="0" applyNumberFormat="1" applyFont="1" applyBorder="1" applyAlignment="1">
      <alignment horizontal="right" vertical="top"/>
    </xf>
    <xf numFmtId="4" fontId="420" fillId="0" borderId="1" xfId="0" applyNumberFormat="1" applyFont="1" applyBorder="1" applyAlignment="1">
      <alignment horizontal="right" vertical="top"/>
    </xf>
    <xf numFmtId="170" fontId="421" fillId="2" borderId="1" xfId="0" applyNumberFormat="1" applyFont="1" applyFill="1" applyBorder="1" applyAlignment="1" applyProtection="1">
      <alignment horizontal="right" vertical="top"/>
      <protection locked="0"/>
    </xf>
    <xf numFmtId="169" fontId="422" fillId="0" borderId="1" xfId="0" applyNumberFormat="1" applyFont="1" applyBorder="1" applyAlignment="1">
      <alignment horizontal="right" vertical="top"/>
    </xf>
    <xf numFmtId="169" fontId="423" fillId="0" borderId="1" xfId="0" applyNumberFormat="1" applyFont="1" applyBorder="1" applyAlignment="1">
      <alignment horizontal="right" vertical="top"/>
    </xf>
    <xf numFmtId="169" fontId="424" fillId="0" borderId="1" xfId="0" applyNumberFormat="1" applyFont="1" applyBorder="1" applyAlignment="1">
      <alignment horizontal="right" vertical="top"/>
    </xf>
    <xf numFmtId="4" fontId="425" fillId="0" borderId="1" xfId="0" applyNumberFormat="1" applyFont="1" applyBorder="1" applyAlignment="1">
      <alignment horizontal="right" vertical="top"/>
    </xf>
    <xf numFmtId="0" fontId="426" fillId="0" borderId="0" xfId="0" applyFont="1"/>
    <xf numFmtId="0" fontId="427" fillId="3" borderId="1" xfId="0" applyFont="1" applyFill="1" applyBorder="1" applyAlignment="1">
      <alignment horizontal="left"/>
    </xf>
    <xf numFmtId="4" fontId="439" fillId="3" borderId="1" xfId="0" applyNumberFormat="1" applyFont="1" applyFill="1" applyBorder="1" applyAlignment="1">
      <alignment horizontal="right"/>
    </xf>
    <xf numFmtId="4" fontId="440" fillId="3" borderId="1" xfId="0" applyNumberFormat="1" applyFont="1" applyFill="1" applyBorder="1" applyAlignment="1">
      <alignment horizontal="right"/>
    </xf>
    <xf numFmtId="4" fontId="441" fillId="3" borderId="1" xfId="0" applyNumberFormat="1" applyFont="1" applyFill="1" applyBorder="1" applyAlignment="1">
      <alignment horizontal="right"/>
    </xf>
    <xf numFmtId="0" fontId="442" fillId="0" borderId="0" xfId="0" applyFont="1"/>
    <xf numFmtId="0" fontId="443" fillId="0" borderId="1" xfId="0" applyFont="1" applyBorder="1" applyAlignment="1">
      <alignment horizontal="left" vertical="top"/>
    </xf>
    <xf numFmtId="0" fontId="444" fillId="0" borderId="1" xfId="0" applyFont="1" applyBorder="1" applyAlignment="1">
      <alignment horizontal="left" vertical="top" wrapText="1"/>
    </xf>
    <xf numFmtId="0" fontId="445" fillId="0" borderId="1" xfId="0" applyFont="1" applyBorder="1" applyAlignment="1">
      <alignment horizontal="center" vertical="top"/>
    </xf>
    <xf numFmtId="168" fontId="446" fillId="0" borderId="1" xfId="0" applyNumberFormat="1" applyFont="1" applyBorder="1" applyAlignment="1">
      <alignment horizontal="right" vertical="top"/>
    </xf>
    <xf numFmtId="169" fontId="447" fillId="0" borderId="1" xfId="0" applyNumberFormat="1" applyFont="1" applyBorder="1" applyAlignment="1">
      <alignment horizontal="right" vertical="top"/>
    </xf>
    <xf numFmtId="169" fontId="448" fillId="0" borderId="1" xfId="0" applyNumberFormat="1" applyFont="1" applyBorder="1" applyAlignment="1">
      <alignment horizontal="right" vertical="top"/>
    </xf>
    <xf numFmtId="169" fontId="449" fillId="0" borderId="1" xfId="0" applyNumberFormat="1" applyFont="1" applyBorder="1" applyAlignment="1">
      <alignment horizontal="right" vertical="top"/>
    </xf>
    <xf numFmtId="170" fontId="450" fillId="2" borderId="1" xfId="0" applyNumberFormat="1" applyFont="1" applyFill="1" applyBorder="1" applyAlignment="1" applyProtection="1">
      <alignment horizontal="right" vertical="top"/>
      <protection locked="0"/>
    </xf>
    <xf numFmtId="171" fontId="451" fillId="0" borderId="1" xfId="0" applyNumberFormat="1" applyFont="1" applyBorder="1" applyAlignment="1">
      <alignment horizontal="right" vertical="top"/>
    </xf>
    <xf numFmtId="4" fontId="452" fillId="0" borderId="1" xfId="0" applyNumberFormat="1" applyFont="1" applyBorder="1" applyAlignment="1">
      <alignment horizontal="right" vertical="top"/>
    </xf>
    <xf numFmtId="170" fontId="453" fillId="2" borderId="1" xfId="0" applyNumberFormat="1" applyFont="1" applyFill="1" applyBorder="1" applyAlignment="1" applyProtection="1">
      <alignment horizontal="right" vertical="top"/>
      <protection locked="0"/>
    </xf>
    <xf numFmtId="169" fontId="454" fillId="0" borderId="1" xfId="0" applyNumberFormat="1" applyFont="1" applyBorder="1" applyAlignment="1">
      <alignment horizontal="right" vertical="top"/>
    </xf>
    <xf numFmtId="169" fontId="455" fillId="0" borderId="1" xfId="0" applyNumberFormat="1" applyFont="1" applyBorder="1" applyAlignment="1">
      <alignment horizontal="right" vertical="top"/>
    </xf>
    <xf numFmtId="169" fontId="456" fillId="0" borderId="1" xfId="0" applyNumberFormat="1" applyFont="1" applyBorder="1" applyAlignment="1">
      <alignment horizontal="right" vertical="top"/>
    </xf>
    <xf numFmtId="4" fontId="457" fillId="0" borderId="1" xfId="0" applyNumberFormat="1" applyFont="1" applyBorder="1" applyAlignment="1">
      <alignment horizontal="right" vertical="top"/>
    </xf>
    <xf numFmtId="0" fontId="458" fillId="0" borderId="0" xfId="0" applyFont="1"/>
    <xf numFmtId="0" fontId="459" fillId="0" borderId="1" xfId="0" applyFont="1" applyBorder="1" applyAlignment="1">
      <alignment horizontal="left" vertical="top"/>
    </xf>
    <xf numFmtId="0" fontId="460" fillId="0" borderId="1" xfId="0" applyFont="1" applyBorder="1" applyAlignment="1">
      <alignment horizontal="left" vertical="top" wrapText="1"/>
    </xf>
    <xf numFmtId="0" fontId="461" fillId="0" borderId="1" xfId="0" applyFont="1" applyBorder="1" applyAlignment="1">
      <alignment horizontal="center" vertical="top"/>
    </xf>
    <xf numFmtId="168" fontId="462" fillId="0" borderId="1" xfId="0" applyNumberFormat="1" applyFont="1" applyBorder="1" applyAlignment="1">
      <alignment horizontal="right" vertical="top"/>
    </xf>
    <xf numFmtId="169" fontId="463" fillId="0" borderId="1" xfId="0" applyNumberFormat="1" applyFont="1" applyBorder="1" applyAlignment="1">
      <alignment horizontal="right" vertical="top"/>
    </xf>
    <xf numFmtId="169" fontId="464" fillId="0" borderId="1" xfId="0" applyNumberFormat="1" applyFont="1" applyBorder="1" applyAlignment="1">
      <alignment horizontal="right" vertical="top"/>
    </xf>
    <xf numFmtId="169" fontId="465" fillId="0" borderId="1" xfId="0" applyNumberFormat="1" applyFont="1" applyBorder="1" applyAlignment="1">
      <alignment horizontal="right" vertical="top"/>
    </xf>
    <xf numFmtId="170" fontId="466" fillId="2" borderId="1" xfId="0" applyNumberFormat="1" applyFont="1" applyFill="1" applyBorder="1" applyAlignment="1" applyProtection="1">
      <alignment horizontal="right" vertical="top"/>
      <protection locked="0"/>
    </xf>
    <xf numFmtId="171" fontId="467" fillId="0" borderId="1" xfId="0" applyNumberFormat="1" applyFont="1" applyBorder="1" applyAlignment="1">
      <alignment horizontal="right" vertical="top"/>
    </xf>
    <xf numFmtId="4" fontId="468" fillId="0" borderId="1" xfId="0" applyNumberFormat="1" applyFont="1" applyBorder="1" applyAlignment="1">
      <alignment horizontal="right" vertical="top"/>
    </xf>
    <xf numFmtId="170" fontId="469" fillId="2" borderId="1" xfId="0" applyNumberFormat="1" applyFont="1" applyFill="1" applyBorder="1" applyAlignment="1" applyProtection="1">
      <alignment horizontal="right" vertical="top"/>
      <protection locked="0"/>
    </xf>
    <xf numFmtId="169" fontId="470" fillId="0" borderId="1" xfId="0" applyNumberFormat="1" applyFont="1" applyBorder="1" applyAlignment="1">
      <alignment horizontal="right" vertical="top"/>
    </xf>
    <xf numFmtId="169" fontId="471" fillId="0" borderId="1" xfId="0" applyNumberFormat="1" applyFont="1" applyBorder="1" applyAlignment="1">
      <alignment horizontal="right" vertical="top"/>
    </xf>
    <xf numFmtId="169" fontId="472" fillId="0" borderId="1" xfId="0" applyNumberFormat="1" applyFont="1" applyBorder="1" applyAlignment="1">
      <alignment horizontal="right" vertical="top"/>
    </xf>
    <xf numFmtId="4" fontId="473" fillId="0" borderId="1" xfId="0" applyNumberFormat="1" applyFont="1" applyBorder="1" applyAlignment="1">
      <alignment horizontal="right" vertical="top"/>
    </xf>
    <xf numFmtId="0" fontId="474" fillId="0" borderId="0" xfId="0" applyFont="1"/>
    <xf numFmtId="0" fontId="475" fillId="3" borderId="1" xfId="0" applyFont="1" applyFill="1" applyBorder="1" applyAlignment="1">
      <alignment horizontal="left"/>
    </xf>
    <xf numFmtId="4" fontId="487" fillId="3" borderId="1" xfId="0" applyNumberFormat="1" applyFont="1" applyFill="1" applyBorder="1" applyAlignment="1">
      <alignment horizontal="right"/>
    </xf>
    <xf numFmtId="4" fontId="488" fillId="3" borderId="1" xfId="0" applyNumberFormat="1" applyFont="1" applyFill="1" applyBorder="1" applyAlignment="1">
      <alignment horizontal="right"/>
    </xf>
    <xf numFmtId="4" fontId="489" fillId="3" borderId="1" xfId="0" applyNumberFormat="1" applyFont="1" applyFill="1" applyBorder="1" applyAlignment="1">
      <alignment horizontal="right"/>
    </xf>
    <xf numFmtId="0" fontId="490" fillId="0" borderId="0" xfId="0" applyFont="1"/>
    <xf numFmtId="0" fontId="491" fillId="0" borderId="1" xfId="0" applyFont="1" applyBorder="1" applyAlignment="1">
      <alignment horizontal="left" vertical="top"/>
    </xf>
    <xf numFmtId="0" fontId="492" fillId="0" borderId="1" xfId="0" applyFont="1" applyBorder="1" applyAlignment="1">
      <alignment horizontal="left" vertical="top" wrapText="1"/>
    </xf>
    <xf numFmtId="0" fontId="493" fillId="0" borderId="1" xfId="0" applyFont="1" applyBorder="1" applyAlignment="1">
      <alignment horizontal="center" vertical="top"/>
    </xf>
    <xf numFmtId="168" fontId="494" fillId="0" borderId="1" xfId="0" applyNumberFormat="1" applyFont="1" applyBorder="1" applyAlignment="1">
      <alignment horizontal="right" vertical="top"/>
    </xf>
    <xf numFmtId="169" fontId="495" fillId="0" borderId="1" xfId="0" applyNumberFormat="1" applyFont="1" applyBorder="1" applyAlignment="1">
      <alignment horizontal="right" vertical="top"/>
    </xf>
    <xf numFmtId="169" fontId="496" fillId="0" borderId="1" xfId="0" applyNumberFormat="1" applyFont="1" applyBorder="1" applyAlignment="1">
      <alignment horizontal="right" vertical="top"/>
    </xf>
    <xf numFmtId="169" fontId="497" fillId="0" borderId="1" xfId="0" applyNumberFormat="1" applyFont="1" applyBorder="1" applyAlignment="1">
      <alignment horizontal="right" vertical="top"/>
    </xf>
    <xf numFmtId="170" fontId="498" fillId="2" borderId="1" xfId="0" applyNumberFormat="1" applyFont="1" applyFill="1" applyBorder="1" applyAlignment="1" applyProtection="1">
      <alignment horizontal="right" vertical="top"/>
      <protection locked="0"/>
    </xf>
    <xf numFmtId="171" fontId="499" fillId="0" borderId="1" xfId="0" applyNumberFormat="1" applyFont="1" applyBorder="1" applyAlignment="1">
      <alignment horizontal="right" vertical="top"/>
    </xf>
    <xf numFmtId="4" fontId="500" fillId="0" borderId="1" xfId="0" applyNumberFormat="1" applyFont="1" applyBorder="1" applyAlignment="1">
      <alignment horizontal="right" vertical="top"/>
    </xf>
    <xf numFmtId="170" fontId="501" fillId="2" borderId="1" xfId="0" applyNumberFormat="1" applyFont="1" applyFill="1" applyBorder="1" applyAlignment="1" applyProtection="1">
      <alignment horizontal="right" vertical="top"/>
      <protection locked="0"/>
    </xf>
    <xf numFmtId="169" fontId="502" fillId="0" borderId="1" xfId="0" applyNumberFormat="1" applyFont="1" applyBorder="1" applyAlignment="1">
      <alignment horizontal="right" vertical="top"/>
    </xf>
    <xf numFmtId="169" fontId="503" fillId="0" borderId="1" xfId="0" applyNumberFormat="1" applyFont="1" applyBorder="1" applyAlignment="1">
      <alignment horizontal="right" vertical="top"/>
    </xf>
    <xf numFmtId="169" fontId="504" fillId="0" borderId="1" xfId="0" applyNumberFormat="1" applyFont="1" applyBorder="1" applyAlignment="1">
      <alignment horizontal="right" vertical="top"/>
    </xf>
    <xf numFmtId="4" fontId="505" fillId="0" borderId="1" xfId="0" applyNumberFormat="1" applyFont="1" applyBorder="1" applyAlignment="1">
      <alignment horizontal="right" vertical="top"/>
    </xf>
    <xf numFmtId="0" fontId="506" fillId="0" borderId="0" xfId="0" applyFont="1"/>
    <xf numFmtId="4" fontId="508" fillId="3" borderId="0" xfId="0" applyNumberFormat="1" applyFont="1" applyFill="1" applyAlignment="1">
      <alignment horizontal="right"/>
    </xf>
    <xf numFmtId="4" fontId="509" fillId="3" borderId="0" xfId="0" applyNumberFormat="1" applyFont="1" applyFill="1" applyAlignment="1">
      <alignment horizontal="right"/>
    </xf>
    <xf numFmtId="4" fontId="510" fillId="3" borderId="0" xfId="0" applyNumberFormat="1" applyFont="1" applyFill="1" applyAlignment="1">
      <alignment horizontal="right"/>
    </xf>
    <xf numFmtId="0" fontId="515" fillId="0" borderId="0" xfId="0" applyFont="1" applyAlignment="1">
      <alignment horizontal="left" vertical="top"/>
    </xf>
    <xf numFmtId="0" fontId="518" fillId="3" borderId="1" xfId="0" applyFont="1" applyFill="1" applyBorder="1" applyAlignment="1">
      <alignment horizontal="left"/>
    </xf>
    <xf numFmtId="0" fontId="519" fillId="3" borderId="1" xfId="0" applyFont="1" applyFill="1" applyBorder="1" applyAlignment="1">
      <alignment horizontal="left"/>
    </xf>
    <xf numFmtId="0" fontId="520" fillId="3" borderId="1" xfId="0" applyFont="1" applyFill="1" applyBorder="1" applyAlignment="1">
      <alignment horizontal="left"/>
    </xf>
    <xf numFmtId="0" fontId="521" fillId="3" borderId="1" xfId="0" applyFont="1" applyFill="1" applyBorder="1" applyAlignment="1">
      <alignment horizontal="left"/>
    </xf>
    <xf numFmtId="0" fontId="522" fillId="3" borderId="1" xfId="0" applyFont="1" applyFill="1" applyBorder="1" applyAlignment="1">
      <alignment horizontal="left"/>
    </xf>
    <xf numFmtId="0" fontId="523" fillId="3" borderId="1" xfId="0" applyFont="1" applyFill="1" applyBorder="1" applyAlignment="1">
      <alignment horizontal="left"/>
    </xf>
    <xf numFmtId="0" fontId="524" fillId="3" borderId="1" xfId="0" applyFont="1" applyFill="1" applyBorder="1" applyAlignment="1">
      <alignment horizontal="left"/>
    </xf>
    <xf numFmtId="0" fontId="525" fillId="0" borderId="1" xfId="0" applyFont="1" applyBorder="1" applyAlignment="1">
      <alignment horizontal="left" vertical="top"/>
    </xf>
    <xf numFmtId="0" fontId="526" fillId="0" borderId="1" xfId="0" applyFont="1" applyBorder="1" applyAlignment="1">
      <alignment horizontal="left" vertical="top" wrapText="1"/>
    </xf>
    <xf numFmtId="4" fontId="527" fillId="2" borderId="1" xfId="0" applyNumberFormat="1" applyFont="1" applyFill="1" applyBorder="1" applyAlignment="1" applyProtection="1">
      <alignment horizontal="right" vertical="top"/>
      <protection locked="0"/>
    </xf>
    <xf numFmtId="4" fontId="528" fillId="0" borderId="1" xfId="0" applyNumberFormat="1" applyFont="1" applyBorder="1" applyAlignment="1">
      <alignment horizontal="right" vertical="top"/>
    </xf>
    <xf numFmtId="4" fontId="529" fillId="3" borderId="1" xfId="0" applyNumberFormat="1" applyFont="1" applyFill="1" applyBorder="1" applyAlignment="1">
      <alignment horizontal="right" vertical="top"/>
    </xf>
    <xf numFmtId="4" fontId="530" fillId="3" borderId="1" xfId="0" applyNumberFormat="1" applyFont="1" applyFill="1" applyBorder="1" applyAlignment="1">
      <alignment horizontal="right" vertical="top"/>
    </xf>
    <xf numFmtId="0" fontId="531" fillId="0" borderId="1" xfId="0" applyFont="1" applyBorder="1" applyAlignment="1">
      <alignment horizontal="left" vertical="top"/>
    </xf>
    <xf numFmtId="0" fontId="532" fillId="0" borderId="1" xfId="0" applyFont="1" applyBorder="1" applyAlignment="1">
      <alignment horizontal="left" vertical="top" wrapText="1"/>
    </xf>
    <xf numFmtId="4" fontId="533" fillId="2" borderId="1" xfId="0" applyNumberFormat="1" applyFont="1" applyFill="1" applyBorder="1" applyAlignment="1" applyProtection="1">
      <alignment horizontal="right" vertical="top"/>
      <protection locked="0"/>
    </xf>
    <xf numFmtId="4" fontId="534" fillId="0" borderId="1" xfId="0" applyNumberFormat="1" applyFont="1" applyBorder="1" applyAlignment="1">
      <alignment horizontal="right" vertical="top"/>
    </xf>
    <xf numFmtId="4" fontId="535" fillId="3" borderId="1" xfId="0" applyNumberFormat="1" applyFont="1" applyFill="1" applyBorder="1" applyAlignment="1">
      <alignment horizontal="right" vertical="top"/>
    </xf>
    <xf numFmtId="4" fontId="536" fillId="3" borderId="1" xfId="0" applyNumberFormat="1" applyFont="1" applyFill="1" applyBorder="1" applyAlignment="1">
      <alignment horizontal="right" vertical="top"/>
    </xf>
    <xf numFmtId="0" fontId="537" fillId="0" borderId="1" xfId="0" applyFont="1" applyBorder="1" applyAlignment="1">
      <alignment horizontal="left" vertical="top"/>
    </xf>
    <xf numFmtId="0" fontId="538" fillId="0" borderId="1" xfId="0" applyFont="1" applyBorder="1" applyAlignment="1">
      <alignment horizontal="left" vertical="top" wrapText="1"/>
    </xf>
    <xf numFmtId="4" fontId="539" fillId="2" borderId="1" xfId="0" applyNumberFormat="1" applyFont="1" applyFill="1" applyBorder="1" applyAlignment="1" applyProtection="1">
      <alignment horizontal="right" vertical="top"/>
      <protection locked="0"/>
    </xf>
    <xf numFmtId="4" fontId="540" fillId="0" borderId="1" xfId="0" applyNumberFormat="1" applyFont="1" applyBorder="1" applyAlignment="1">
      <alignment horizontal="right" vertical="top"/>
    </xf>
    <xf numFmtId="4" fontId="541" fillId="3" borderId="1" xfId="0" applyNumberFormat="1" applyFont="1" applyFill="1" applyBorder="1" applyAlignment="1">
      <alignment horizontal="right" vertical="top"/>
    </xf>
    <xf numFmtId="4" fontId="542" fillId="3" borderId="1" xfId="0" applyNumberFormat="1" applyFont="1" applyFill="1" applyBorder="1" applyAlignment="1">
      <alignment horizontal="right" vertical="top"/>
    </xf>
    <xf numFmtId="0" fontId="543" fillId="0" borderId="1" xfId="0" applyFont="1" applyBorder="1" applyAlignment="1">
      <alignment horizontal="left" vertical="top"/>
    </xf>
    <xf numFmtId="0" fontId="544" fillId="0" borderId="1" xfId="0" applyFont="1" applyBorder="1" applyAlignment="1">
      <alignment horizontal="left" vertical="top" wrapText="1"/>
    </xf>
    <xf numFmtId="4" fontId="545" fillId="2" borderId="1" xfId="0" applyNumberFormat="1" applyFont="1" applyFill="1" applyBorder="1" applyAlignment="1" applyProtection="1">
      <alignment horizontal="right" vertical="top"/>
      <protection locked="0"/>
    </xf>
    <xf numFmtId="4" fontId="546" fillId="0" borderId="1" xfId="0" applyNumberFormat="1" applyFont="1" applyBorder="1" applyAlignment="1">
      <alignment horizontal="right" vertical="top"/>
    </xf>
    <xf numFmtId="4" fontId="547" fillId="3" borderId="1" xfId="0" applyNumberFormat="1" applyFont="1" applyFill="1" applyBorder="1" applyAlignment="1">
      <alignment horizontal="right" vertical="top"/>
    </xf>
    <xf numFmtId="4" fontId="548" fillId="3" borderId="1" xfId="0" applyNumberFormat="1" applyFont="1" applyFill="1" applyBorder="1" applyAlignment="1">
      <alignment horizontal="right" vertical="top"/>
    </xf>
    <xf numFmtId="4" fontId="551" fillId="3" borderId="1" xfId="0" applyNumberFormat="1" applyFont="1" applyFill="1" applyBorder="1" applyAlignment="1">
      <alignment horizontal="right"/>
    </xf>
    <xf numFmtId="4" fontId="554" fillId="3" borderId="1" xfId="0" applyNumberFormat="1" applyFont="1" applyFill="1" applyBorder="1" applyAlignment="1">
      <alignment horizontal="right"/>
    </xf>
    <xf numFmtId="4" fontId="555" fillId="3" borderId="1" xfId="0" applyNumberFormat="1" applyFont="1" applyFill="1" applyBorder="1" applyAlignment="1">
      <alignment horizontal="right"/>
    </xf>
    <xf numFmtId="0" fontId="556" fillId="0" borderId="0" xfId="0" applyFont="1" applyAlignment="1">
      <alignment horizontal="left" vertical="top"/>
    </xf>
    <xf numFmtId="0" fontId="559" fillId="3" borderId="1" xfId="0" applyFont="1" applyFill="1" applyBorder="1" applyAlignment="1">
      <alignment horizontal="left"/>
    </xf>
    <xf numFmtId="0" fontId="560" fillId="3" borderId="1" xfId="0" applyFont="1" applyFill="1" applyBorder="1" applyAlignment="1">
      <alignment horizontal="left"/>
    </xf>
    <xf numFmtId="0" fontId="561" fillId="3" borderId="1" xfId="0" applyFont="1" applyFill="1" applyBorder="1" applyAlignment="1">
      <alignment horizontal="left"/>
    </xf>
    <xf numFmtId="0" fontId="562" fillId="3" borderId="1" xfId="0" applyFont="1" applyFill="1" applyBorder="1" applyAlignment="1">
      <alignment horizontal="left"/>
    </xf>
    <xf numFmtId="0" fontId="568" fillId="0" borderId="1" xfId="0" applyFont="1" applyBorder="1" applyAlignment="1">
      <alignment horizontal="left" vertical="top"/>
    </xf>
    <xf numFmtId="4" fontId="569" fillId="0" borderId="1" xfId="0" applyNumberFormat="1" applyFont="1" applyBorder="1" applyAlignment="1">
      <alignment horizontal="right" vertical="top"/>
    </xf>
    <xf numFmtId="4" fontId="570" fillId="0" borderId="1" xfId="0" applyNumberFormat="1" applyFont="1" applyBorder="1" applyAlignment="1">
      <alignment horizontal="right" vertical="top"/>
    </xf>
    <xf numFmtId="4" fontId="571" fillId="2" borderId="1" xfId="0" applyNumberFormat="1" applyFont="1" applyFill="1" applyBorder="1" applyAlignment="1" applyProtection="1">
      <alignment vertical="top"/>
      <protection locked="0"/>
    </xf>
    <xf numFmtId="0" fontId="577" fillId="0" borderId="0" xfId="0" applyFont="1"/>
    <xf numFmtId="0" fontId="578" fillId="0" borderId="1" xfId="0" applyFont="1" applyBorder="1" applyAlignment="1">
      <alignment horizontal="left" vertical="top"/>
    </xf>
    <xf numFmtId="4" fontId="579" fillId="0" borderId="1" xfId="0" applyNumberFormat="1" applyFont="1" applyBorder="1" applyAlignment="1">
      <alignment horizontal="right" vertical="top"/>
    </xf>
    <xf numFmtId="4" fontId="580" fillId="0" borderId="1" xfId="0" applyNumberFormat="1" applyFont="1" applyBorder="1" applyAlignment="1">
      <alignment horizontal="right" vertical="top"/>
    </xf>
    <xf numFmtId="4" fontId="581" fillId="2" borderId="1" xfId="0" applyNumberFormat="1" applyFont="1" applyFill="1" applyBorder="1" applyAlignment="1" applyProtection="1">
      <alignment vertical="top"/>
      <protection locked="0"/>
    </xf>
    <xf numFmtId="0" fontId="587" fillId="0" borderId="0" xfId="0" applyFont="1"/>
    <xf numFmtId="0" fontId="588" fillId="0" borderId="1" xfId="0" applyFont="1" applyBorder="1" applyAlignment="1">
      <alignment horizontal="left" vertical="top"/>
    </xf>
    <xf numFmtId="4" fontId="589" fillId="0" borderId="1" xfId="0" applyNumberFormat="1" applyFont="1" applyBorder="1" applyAlignment="1">
      <alignment horizontal="right" vertical="top"/>
    </xf>
    <xf numFmtId="4" fontId="590" fillId="0" borderId="1" xfId="0" applyNumberFormat="1" applyFont="1" applyBorder="1" applyAlignment="1">
      <alignment horizontal="right" vertical="top"/>
    </xf>
    <xf numFmtId="4" fontId="591" fillId="2" borderId="1" xfId="0" applyNumberFormat="1" applyFont="1" applyFill="1" applyBorder="1" applyAlignment="1" applyProtection="1">
      <alignment vertical="top"/>
      <protection locked="0"/>
    </xf>
    <xf numFmtId="0" fontId="597" fillId="0" borderId="0" xfId="0" applyFont="1"/>
    <xf numFmtId="0" fontId="598" fillId="0" borderId="1" xfId="0" applyFont="1" applyBorder="1" applyAlignment="1">
      <alignment horizontal="left" vertical="top"/>
    </xf>
    <xf numFmtId="4" fontId="599" fillId="0" borderId="1" xfId="0" applyNumberFormat="1" applyFont="1" applyBorder="1" applyAlignment="1">
      <alignment horizontal="right" vertical="top"/>
    </xf>
    <xf numFmtId="4" fontId="600" fillId="0" borderId="1" xfId="0" applyNumberFormat="1" applyFont="1" applyBorder="1" applyAlignment="1">
      <alignment horizontal="right" vertical="top"/>
    </xf>
    <xf numFmtId="4" fontId="601" fillId="2" borderId="1" xfId="0" applyNumberFormat="1" applyFont="1" applyFill="1" applyBorder="1" applyAlignment="1" applyProtection="1">
      <alignment vertical="top"/>
      <protection locked="0"/>
    </xf>
    <xf numFmtId="0" fontId="607" fillId="0" borderId="0" xfId="0" applyFont="1"/>
    <xf numFmtId="0" fontId="608" fillId="0" borderId="1" xfId="0" applyFont="1" applyBorder="1" applyAlignment="1">
      <alignment horizontal="left" vertical="top"/>
    </xf>
    <xf numFmtId="4" fontId="609" fillId="0" borderId="1" xfId="0" applyNumberFormat="1" applyFont="1" applyBorder="1" applyAlignment="1">
      <alignment horizontal="right" vertical="top"/>
    </xf>
    <xf numFmtId="4" fontId="610" fillId="0" borderId="1" xfId="0" applyNumberFormat="1" applyFont="1" applyBorder="1" applyAlignment="1">
      <alignment horizontal="right" vertical="top"/>
    </xf>
    <xf numFmtId="4" fontId="611" fillId="2" borderId="1" xfId="0" applyNumberFormat="1" applyFont="1" applyFill="1" applyBorder="1" applyAlignment="1" applyProtection="1">
      <alignment vertical="top"/>
      <protection locked="0"/>
    </xf>
    <xf numFmtId="0" fontId="617" fillId="0" borderId="0" xfId="0" applyFont="1"/>
    <xf numFmtId="0" fontId="618" fillId="0" borderId="1" xfId="0" applyFont="1" applyBorder="1" applyAlignment="1">
      <alignment horizontal="left" vertical="top"/>
    </xf>
    <xf numFmtId="4" fontId="619" fillId="0" borderId="1" xfId="0" applyNumberFormat="1" applyFont="1" applyBorder="1" applyAlignment="1">
      <alignment horizontal="right" vertical="top"/>
    </xf>
    <xf numFmtId="4" fontId="620" fillId="0" borderId="1" xfId="0" applyNumberFormat="1" applyFont="1" applyBorder="1" applyAlignment="1">
      <alignment horizontal="right" vertical="top"/>
    </xf>
    <xf numFmtId="4" fontId="621" fillId="0" borderId="1" xfId="0" applyNumberFormat="1" applyFont="1" applyBorder="1" applyAlignment="1">
      <alignment horizontal="right" vertical="top"/>
    </xf>
    <xf numFmtId="0" fontId="627" fillId="0" borderId="0" xfId="0" applyFont="1"/>
    <xf numFmtId="0" fontId="628" fillId="0" borderId="1" xfId="0" applyFont="1" applyBorder="1" applyAlignment="1">
      <alignment horizontal="left" vertical="top"/>
    </xf>
    <xf numFmtId="4" fontId="629" fillId="0" borderId="1" xfId="0" applyNumberFormat="1" applyFont="1" applyBorder="1" applyAlignment="1">
      <alignment horizontal="right" vertical="top"/>
    </xf>
    <xf numFmtId="4" fontId="633" fillId="2" borderId="1" xfId="0" applyNumberFormat="1" applyFont="1" applyFill="1" applyBorder="1" applyAlignment="1" applyProtection="1">
      <alignment horizontal="right" vertical="top"/>
      <protection locked="0"/>
    </xf>
    <xf numFmtId="0" fontId="634" fillId="0" borderId="0" xfId="0" applyFont="1"/>
    <xf numFmtId="4" fontId="638" fillId="2" borderId="1" xfId="0" applyNumberFormat="1" applyFont="1" applyFill="1" applyBorder="1" applyAlignment="1" applyProtection="1">
      <alignment horizontal="right" vertical="top"/>
      <protection locked="0"/>
    </xf>
    <xf numFmtId="0" fontId="639" fillId="0" borderId="0" xfId="0" applyFont="1"/>
    <xf numFmtId="4" fontId="643" fillId="2" borderId="1" xfId="0" applyNumberFormat="1" applyFont="1" applyFill="1" applyBorder="1" applyAlignment="1" applyProtection="1">
      <alignment horizontal="right" vertical="top"/>
      <protection locked="0"/>
    </xf>
    <xf numFmtId="4" fontId="647" fillId="3" borderId="1" xfId="0" applyNumberFormat="1" applyFont="1" applyFill="1" applyBorder="1" applyAlignment="1">
      <alignment horizontal="right"/>
    </xf>
    <xf numFmtId="0" fontId="648" fillId="0" borderId="0" xfId="0" applyFont="1"/>
    <xf numFmtId="4" fontId="652" fillId="2" borderId="1" xfId="0" applyNumberFormat="1" applyFont="1" applyFill="1" applyBorder="1" applyAlignment="1" applyProtection="1">
      <alignment horizontal="right" vertical="top"/>
      <protection locked="0"/>
    </xf>
    <xf numFmtId="0" fontId="655" fillId="0" borderId="0" xfId="0" applyFont="1" applyAlignment="1">
      <alignment horizontal="left" vertical="top"/>
    </xf>
    <xf numFmtId="0" fontId="658" fillId="3" borderId="1" xfId="0" applyFont="1" applyFill="1" applyBorder="1" applyAlignment="1">
      <alignment horizontal="left"/>
    </xf>
    <xf numFmtId="0" fontId="659" fillId="3" borderId="1" xfId="0" applyFont="1" applyFill="1" applyBorder="1" applyAlignment="1">
      <alignment horizontal="left"/>
    </xf>
    <xf numFmtId="0" fontId="660" fillId="3" borderId="1" xfId="0" applyFont="1" applyFill="1" applyBorder="1" applyAlignment="1">
      <alignment horizontal="left"/>
    </xf>
    <xf numFmtId="0" fontId="661" fillId="3" borderId="1" xfId="0" applyFont="1" applyFill="1" applyBorder="1" applyAlignment="1">
      <alignment horizontal="left"/>
    </xf>
    <xf numFmtId="0" fontId="667" fillId="0" borderId="1" xfId="0" applyFont="1" applyBorder="1" applyAlignment="1">
      <alignment horizontal="left" vertical="top"/>
    </xf>
    <xf numFmtId="4" fontId="668" fillId="0" borderId="1" xfId="0" applyNumberFormat="1" applyFont="1" applyBorder="1" applyAlignment="1">
      <alignment horizontal="right" vertical="top"/>
    </xf>
    <xf numFmtId="4" fontId="669" fillId="0" borderId="1" xfId="0" applyNumberFormat="1" applyFont="1" applyBorder="1" applyAlignment="1">
      <alignment horizontal="right" vertical="top"/>
    </xf>
    <xf numFmtId="4" fontId="670" fillId="2" borderId="1" xfId="0" applyNumberFormat="1" applyFont="1" applyFill="1" applyBorder="1" applyAlignment="1" applyProtection="1">
      <alignment vertical="top"/>
      <protection locked="0"/>
    </xf>
    <xf numFmtId="0" fontId="676" fillId="0" borderId="0" xfId="0" applyFont="1"/>
    <xf numFmtId="0" fontId="677" fillId="0" borderId="1" xfId="0" applyFont="1" applyBorder="1" applyAlignment="1">
      <alignment horizontal="left" vertical="top"/>
    </xf>
    <xf numFmtId="4" fontId="678" fillId="0" borderId="1" xfId="0" applyNumberFormat="1" applyFont="1" applyBorder="1" applyAlignment="1">
      <alignment horizontal="right" vertical="top"/>
    </xf>
    <xf numFmtId="4" fontId="679" fillId="0" borderId="1" xfId="0" applyNumberFormat="1" applyFont="1" applyBorder="1" applyAlignment="1">
      <alignment horizontal="right" vertical="top"/>
    </xf>
    <xf numFmtId="4" fontId="680" fillId="2" borderId="1" xfId="0" applyNumberFormat="1" applyFont="1" applyFill="1" applyBorder="1" applyAlignment="1" applyProtection="1">
      <alignment vertical="top"/>
      <protection locked="0"/>
    </xf>
    <xf numFmtId="0" fontId="686" fillId="0" borderId="0" xfId="0" applyFont="1"/>
    <xf numFmtId="0" fontId="687" fillId="0" borderId="1" xfId="0" applyFont="1" applyBorder="1" applyAlignment="1">
      <alignment horizontal="left" vertical="top"/>
    </xf>
    <xf numFmtId="4" fontId="688" fillId="0" borderId="1" xfId="0" applyNumberFormat="1" applyFont="1" applyBorder="1" applyAlignment="1">
      <alignment horizontal="right" vertical="top"/>
    </xf>
    <xf numFmtId="4" fontId="689" fillId="0" borderId="1" xfId="0" applyNumberFormat="1" applyFont="1" applyBorder="1" applyAlignment="1">
      <alignment horizontal="right" vertical="top"/>
    </xf>
    <xf numFmtId="4" fontId="690" fillId="2" borderId="1" xfId="0" applyNumberFormat="1" applyFont="1" applyFill="1" applyBorder="1" applyAlignment="1" applyProtection="1">
      <alignment vertical="top"/>
      <protection locked="0"/>
    </xf>
    <xf numFmtId="0" fontId="696" fillId="0" borderId="0" xfId="0" applyFont="1"/>
    <xf numFmtId="0" fontId="697" fillId="0" borderId="1" xfId="0" applyFont="1" applyBorder="1" applyAlignment="1">
      <alignment horizontal="left" vertical="top"/>
    </xf>
    <xf numFmtId="4" fontId="698" fillId="0" borderId="1" xfId="0" applyNumberFormat="1" applyFont="1" applyBorder="1" applyAlignment="1">
      <alignment horizontal="right" vertical="top"/>
    </xf>
    <xf numFmtId="4" fontId="699" fillId="0" borderId="1" xfId="0" applyNumberFormat="1" applyFont="1" applyBorder="1" applyAlignment="1">
      <alignment horizontal="right" vertical="top"/>
    </xf>
    <xf numFmtId="4" fontId="700" fillId="2" borderId="1" xfId="0" applyNumberFormat="1" applyFont="1" applyFill="1" applyBorder="1" applyAlignment="1" applyProtection="1">
      <alignment vertical="top"/>
      <protection locked="0"/>
    </xf>
    <xf numFmtId="0" fontId="706" fillId="0" borderId="0" xfId="0" applyFont="1"/>
    <xf numFmtId="0" fontId="707" fillId="0" borderId="1" xfId="0" applyFont="1" applyBorder="1" applyAlignment="1">
      <alignment horizontal="left" vertical="top"/>
    </xf>
    <xf numFmtId="4" fontId="708" fillId="0" borderId="1" xfId="0" applyNumberFormat="1" applyFont="1" applyBorder="1" applyAlignment="1">
      <alignment horizontal="right" vertical="top"/>
    </xf>
    <xf numFmtId="4" fontId="709" fillId="0" borderId="1" xfId="0" applyNumberFormat="1" applyFont="1" applyBorder="1" applyAlignment="1">
      <alignment horizontal="right" vertical="top"/>
    </xf>
    <xf numFmtId="4" fontId="710" fillId="2" borderId="1" xfId="0" applyNumberFormat="1" applyFont="1" applyFill="1" applyBorder="1" applyAlignment="1" applyProtection="1">
      <alignment vertical="top"/>
      <protection locked="0"/>
    </xf>
    <xf numFmtId="0" fontId="716" fillId="0" borderId="0" xfId="0" applyFont="1"/>
    <xf numFmtId="0" fontId="717" fillId="0" borderId="1" xfId="0" applyFont="1" applyBorder="1" applyAlignment="1">
      <alignment horizontal="left" vertical="top"/>
    </xf>
    <xf numFmtId="4" fontId="718" fillId="0" borderId="1" xfId="0" applyNumberFormat="1" applyFont="1" applyBorder="1" applyAlignment="1">
      <alignment horizontal="right" vertical="top"/>
    </xf>
    <xf numFmtId="4" fontId="719" fillId="0" borderId="1" xfId="0" applyNumberFormat="1" applyFont="1" applyBorder="1" applyAlignment="1">
      <alignment horizontal="right" vertical="top"/>
    </xf>
    <xf numFmtId="4" fontId="720" fillId="0" borderId="1" xfId="0" applyNumberFormat="1" applyFont="1" applyBorder="1" applyAlignment="1">
      <alignment horizontal="right" vertical="top"/>
    </xf>
    <xf numFmtId="0" fontId="726" fillId="0" borderId="0" xfId="0" applyFont="1"/>
    <xf numFmtId="0" fontId="727" fillId="0" borderId="1" xfId="0" applyFont="1" applyBorder="1" applyAlignment="1">
      <alignment horizontal="left" vertical="top"/>
    </xf>
    <xf numFmtId="4" fontId="728" fillId="0" borderId="1" xfId="0" applyNumberFormat="1" applyFont="1" applyBorder="1" applyAlignment="1">
      <alignment horizontal="right" vertical="top"/>
    </xf>
    <xf numFmtId="4" fontId="732" fillId="2" borderId="1" xfId="0" applyNumberFormat="1" applyFont="1" applyFill="1" applyBorder="1" applyAlignment="1" applyProtection="1">
      <alignment horizontal="right" vertical="top"/>
      <protection locked="0"/>
    </xf>
    <xf numFmtId="0" fontId="733" fillId="0" borderId="0" xfId="0" applyFont="1"/>
    <xf numFmtId="4" fontId="737" fillId="2" borderId="1" xfId="0" applyNumberFormat="1" applyFont="1" applyFill="1" applyBorder="1" applyAlignment="1" applyProtection="1">
      <alignment horizontal="right" vertical="top"/>
      <protection locked="0"/>
    </xf>
    <xf numFmtId="0" fontId="740" fillId="0" borderId="0" xfId="0" applyFont="1" applyAlignment="1">
      <alignment horizontal="left" vertical="top"/>
    </xf>
    <xf numFmtId="0" fontId="743" fillId="0" borderId="1" xfId="0" applyFont="1" applyBorder="1" applyAlignment="1">
      <alignment horizontal="left" vertical="top"/>
    </xf>
    <xf numFmtId="0" fontId="744" fillId="2" borderId="1" xfId="0" applyFont="1" applyFill="1" applyBorder="1" applyAlignment="1" applyProtection="1">
      <alignment vertical="top"/>
      <protection locked="0"/>
    </xf>
    <xf numFmtId="0" fontId="752" fillId="0" borderId="1" xfId="0" applyFont="1" applyBorder="1" applyAlignment="1">
      <alignment horizontal="left" vertical="top"/>
    </xf>
    <xf numFmtId="0" fontId="753" fillId="2" borderId="1" xfId="0" applyFont="1" applyFill="1" applyBorder="1" applyAlignment="1" applyProtection="1">
      <alignment vertical="top"/>
      <protection locked="0"/>
    </xf>
    <xf numFmtId="0" fontId="761" fillId="0" borderId="1" xfId="0" applyFont="1" applyBorder="1" applyAlignment="1">
      <alignment horizontal="left" vertical="top"/>
    </xf>
    <xf numFmtId="0" fontId="762" fillId="2" borderId="1" xfId="0" applyFont="1" applyFill="1" applyBorder="1" applyAlignment="1" applyProtection="1">
      <alignment vertical="top"/>
      <protection locked="0"/>
    </xf>
    <xf numFmtId="0" fontId="770" fillId="0" borderId="1" xfId="0" applyFont="1" applyBorder="1" applyAlignment="1">
      <alignment horizontal="left" vertical="top"/>
    </xf>
    <xf numFmtId="0" fontId="771" fillId="2" borderId="1" xfId="0" applyFont="1" applyFill="1" applyBorder="1" applyAlignment="1" applyProtection="1">
      <alignment vertical="top"/>
      <protection locked="0"/>
    </xf>
    <xf numFmtId="0" fontId="779" fillId="0" borderId="1" xfId="0" applyFont="1" applyBorder="1" applyAlignment="1">
      <alignment horizontal="left" vertical="top"/>
    </xf>
    <xf numFmtId="170" fontId="780" fillId="0" borderId="1" xfId="0" applyNumberFormat="1" applyFont="1" applyBorder="1" applyAlignment="1">
      <alignment horizontal="right" vertical="top"/>
    </xf>
    <xf numFmtId="0" fontId="781" fillId="0" borderId="1" xfId="0" applyFont="1" applyBorder="1" applyAlignment="1">
      <alignment horizontal="left" vertical="top"/>
    </xf>
    <xf numFmtId="170" fontId="782" fillId="0" borderId="1" xfId="0" applyNumberFormat="1" applyFont="1" applyBorder="1" applyAlignment="1">
      <alignment horizontal="right" vertical="top"/>
    </xf>
    <xf numFmtId="4" fontId="785" fillId="0" borderId="1" xfId="0" applyNumberFormat="1" applyFont="1" applyBorder="1" applyAlignment="1">
      <alignment horizontal="right" vertical="top"/>
    </xf>
    <xf numFmtId="4" fontId="786" fillId="0" borderId="1" xfId="0" applyNumberFormat="1" applyFont="1" applyBorder="1" applyAlignment="1">
      <alignment horizontal="right" vertical="top"/>
    </xf>
    <xf numFmtId="170" fontId="787" fillId="0" borderId="1" xfId="0" applyNumberFormat="1" applyFont="1" applyBorder="1" applyAlignment="1">
      <alignment horizontal="right" vertical="top"/>
    </xf>
    <xf numFmtId="170" fontId="788" fillId="0" borderId="1" xfId="0" applyNumberFormat="1" applyFont="1" applyBorder="1" applyAlignment="1">
      <alignment horizontal="right" vertical="top"/>
    </xf>
    <xf numFmtId="4" fontId="789" fillId="6" borderId="1" xfId="0" applyNumberFormat="1" applyFont="1" applyFill="1" applyBorder="1"/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/>
      <protection locked="0"/>
    </xf>
    <xf numFmtId="0" fontId="0" fillId="0" borderId="0" xfId="0"/>
    <xf numFmtId="164" fontId="4" fillId="2" borderId="1" xfId="0" applyNumberFormat="1" applyFont="1" applyFill="1" applyBorder="1" applyAlignment="1" applyProtection="1">
      <alignment vertical="top"/>
      <protection locked="0"/>
    </xf>
    <xf numFmtId="166" fontId="6" fillId="2" borderId="1" xfId="0" applyNumberFormat="1" applyFont="1" applyFill="1" applyBorder="1" applyAlignment="1" applyProtection="1">
      <alignment vertical="top"/>
      <protection locked="0"/>
    </xf>
    <xf numFmtId="165" fontId="5" fillId="2" borderId="1" xfId="0" applyNumberFormat="1" applyFont="1" applyFill="1" applyBorder="1" applyAlignment="1" applyProtection="1">
      <alignment vertical="top"/>
      <protection locked="0"/>
    </xf>
    <xf numFmtId="0" fontId="3" fillId="4" borderId="1" xfId="0" applyFont="1" applyFill="1" applyBorder="1" applyAlignment="1">
      <alignment horizontal="center"/>
    </xf>
    <xf numFmtId="0" fontId="7" fillId="0" borderId="0" xfId="0" applyFont="1" applyAlignment="1">
      <alignment horizontal="left" vertical="top"/>
    </xf>
    <xf numFmtId="167" fontId="9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0" fontId="12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horizontal="left"/>
    </xf>
    <xf numFmtId="0" fontId="19" fillId="3" borderId="1" xfId="0" applyFont="1" applyFill="1" applyBorder="1" applyAlignment="1">
      <alignment horizontal="left"/>
    </xf>
    <xf numFmtId="0" fontId="20" fillId="3" borderId="1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left"/>
    </xf>
    <xf numFmtId="0" fontId="22" fillId="3" borderId="1" xfId="0" applyFont="1" applyFill="1" applyBorder="1" applyAlignment="1">
      <alignment horizontal="left"/>
    </xf>
    <xf numFmtId="0" fontId="140" fillId="3" borderId="1" xfId="0" applyFont="1" applyFill="1" applyBorder="1" applyAlignment="1">
      <alignment horizontal="left"/>
    </xf>
    <xf numFmtId="0" fontId="141" fillId="3" borderId="1" xfId="0" applyFont="1" applyFill="1" applyBorder="1" applyAlignment="1">
      <alignment horizontal="left"/>
    </xf>
    <xf numFmtId="0" fontId="142" fillId="3" borderId="1" xfId="0" applyFont="1" applyFill="1" applyBorder="1" applyAlignment="1">
      <alignment horizontal="left"/>
    </xf>
    <xf numFmtId="0" fontId="143" fillId="3" borderId="1" xfId="0" applyFont="1" applyFill="1" applyBorder="1" applyAlignment="1">
      <alignment horizontal="left"/>
    </xf>
    <xf numFmtId="0" fontId="144" fillId="3" borderId="1" xfId="0" applyFont="1" applyFill="1" applyBorder="1" applyAlignment="1">
      <alignment horizontal="left"/>
    </xf>
    <xf numFmtId="0" fontId="145" fillId="3" borderId="1" xfId="0" applyFont="1" applyFill="1" applyBorder="1" applyAlignment="1">
      <alignment horizontal="left"/>
    </xf>
    <xf numFmtId="0" fontId="146" fillId="3" borderId="1" xfId="0" applyFont="1" applyFill="1" applyBorder="1" applyAlignment="1">
      <alignment horizontal="left"/>
    </xf>
    <xf numFmtId="0" fontId="147" fillId="3" borderId="1" xfId="0" applyFont="1" applyFill="1" applyBorder="1" applyAlignment="1">
      <alignment horizontal="left"/>
    </xf>
    <xf numFmtId="0" fontId="148" fillId="3" borderId="1" xfId="0" applyFont="1" applyFill="1" applyBorder="1" applyAlignment="1">
      <alignment horizontal="left"/>
    </xf>
    <xf numFmtId="0" fontId="149" fillId="3" borderId="1" xfId="0" applyFont="1" applyFill="1" applyBorder="1" applyAlignment="1">
      <alignment horizontal="left"/>
    </xf>
    <xf numFmtId="0" fontId="150" fillId="3" borderId="1" xfId="0" applyFont="1" applyFill="1" applyBorder="1" applyAlignment="1">
      <alignment horizontal="left"/>
    </xf>
    <xf numFmtId="0" fontId="428" fillId="3" borderId="1" xfId="0" applyFont="1" applyFill="1" applyBorder="1" applyAlignment="1">
      <alignment horizontal="left"/>
    </xf>
    <xf numFmtId="0" fontId="429" fillId="3" borderId="1" xfId="0" applyFont="1" applyFill="1" applyBorder="1" applyAlignment="1">
      <alignment horizontal="left"/>
    </xf>
    <xf numFmtId="0" fontId="430" fillId="3" borderId="1" xfId="0" applyFont="1" applyFill="1" applyBorder="1" applyAlignment="1">
      <alignment horizontal="left"/>
    </xf>
    <xf numFmtId="0" fontId="431" fillId="3" borderId="1" xfId="0" applyFont="1" applyFill="1" applyBorder="1" applyAlignment="1">
      <alignment horizontal="left"/>
    </xf>
    <xf numFmtId="0" fontId="432" fillId="3" borderId="1" xfId="0" applyFont="1" applyFill="1" applyBorder="1" applyAlignment="1">
      <alignment horizontal="left"/>
    </xf>
    <xf numFmtId="0" fontId="433" fillId="3" borderId="1" xfId="0" applyFont="1" applyFill="1" applyBorder="1" applyAlignment="1">
      <alignment horizontal="left"/>
    </xf>
    <xf numFmtId="0" fontId="434" fillId="3" borderId="1" xfId="0" applyFont="1" applyFill="1" applyBorder="1" applyAlignment="1">
      <alignment horizontal="left"/>
    </xf>
    <xf numFmtId="0" fontId="435" fillId="3" borderId="1" xfId="0" applyFont="1" applyFill="1" applyBorder="1" applyAlignment="1">
      <alignment horizontal="left"/>
    </xf>
    <xf numFmtId="0" fontId="436" fillId="3" borderId="1" xfId="0" applyFont="1" applyFill="1" applyBorder="1" applyAlignment="1">
      <alignment horizontal="left"/>
    </xf>
    <xf numFmtId="0" fontId="437" fillId="3" borderId="1" xfId="0" applyFont="1" applyFill="1" applyBorder="1" applyAlignment="1">
      <alignment horizontal="left"/>
    </xf>
    <xf numFmtId="0" fontId="438" fillId="3" borderId="1" xfId="0" applyFont="1" applyFill="1" applyBorder="1" applyAlignment="1">
      <alignment horizontal="left"/>
    </xf>
    <xf numFmtId="0" fontId="476" fillId="3" borderId="1" xfId="0" applyFont="1" applyFill="1" applyBorder="1" applyAlignment="1">
      <alignment horizontal="left"/>
    </xf>
    <xf numFmtId="0" fontId="477" fillId="3" borderId="1" xfId="0" applyFont="1" applyFill="1" applyBorder="1" applyAlignment="1">
      <alignment horizontal="left"/>
    </xf>
    <xf numFmtId="0" fontId="478" fillId="3" borderId="1" xfId="0" applyFont="1" applyFill="1" applyBorder="1" applyAlignment="1">
      <alignment horizontal="left"/>
    </xf>
    <xf numFmtId="0" fontId="479" fillId="3" borderId="1" xfId="0" applyFont="1" applyFill="1" applyBorder="1" applyAlignment="1">
      <alignment horizontal="left"/>
    </xf>
    <xf numFmtId="0" fontId="480" fillId="3" borderId="1" xfId="0" applyFont="1" applyFill="1" applyBorder="1" applyAlignment="1">
      <alignment horizontal="left"/>
    </xf>
    <xf numFmtId="0" fontId="481" fillId="3" borderId="1" xfId="0" applyFont="1" applyFill="1" applyBorder="1" applyAlignment="1">
      <alignment horizontal="left"/>
    </xf>
    <xf numFmtId="0" fontId="482" fillId="3" borderId="1" xfId="0" applyFont="1" applyFill="1" applyBorder="1" applyAlignment="1">
      <alignment horizontal="left"/>
    </xf>
    <xf numFmtId="0" fontId="483" fillId="3" borderId="1" xfId="0" applyFont="1" applyFill="1" applyBorder="1" applyAlignment="1">
      <alignment horizontal="left"/>
    </xf>
    <xf numFmtId="0" fontId="484" fillId="3" borderId="1" xfId="0" applyFont="1" applyFill="1" applyBorder="1" applyAlignment="1">
      <alignment horizontal="left"/>
    </xf>
    <xf numFmtId="0" fontId="485" fillId="3" borderId="1" xfId="0" applyFont="1" applyFill="1" applyBorder="1" applyAlignment="1">
      <alignment horizontal="left"/>
    </xf>
    <xf numFmtId="0" fontId="486" fillId="3" borderId="1" xfId="0" applyFont="1" applyFill="1" applyBorder="1" applyAlignment="1">
      <alignment horizontal="left"/>
    </xf>
    <xf numFmtId="0" fontId="507" fillId="3" borderId="0" xfId="0" applyFont="1" applyFill="1" applyAlignment="1">
      <alignment horizontal="right"/>
    </xf>
    <xf numFmtId="0" fontId="511" fillId="5" borderId="0" xfId="0" applyFont="1" applyFill="1" applyAlignment="1">
      <alignment horizontal="left" vertical="top"/>
    </xf>
    <xf numFmtId="0" fontId="512" fillId="2" borderId="0" xfId="0" applyFont="1" applyFill="1" applyAlignment="1">
      <alignment horizontal="left" vertical="top"/>
    </xf>
    <xf numFmtId="0" fontId="513" fillId="0" borderId="2" xfId="0" applyFont="1" applyBorder="1" applyAlignment="1">
      <alignment horizontal="center" vertical="top"/>
    </xf>
    <xf numFmtId="165" fontId="514" fillId="0" borderId="0" xfId="0" applyNumberFormat="1" applyFont="1" applyAlignment="1">
      <alignment horizontal="center" vertical="top"/>
    </xf>
    <xf numFmtId="0" fontId="515" fillId="0" borderId="0" xfId="0" applyFont="1" applyAlignment="1">
      <alignment horizontal="left" vertical="top"/>
    </xf>
    <xf numFmtId="167" fontId="517" fillId="0" borderId="0" xfId="0" applyNumberFormat="1" applyFont="1" applyAlignment="1">
      <alignment horizontal="left" vertical="top"/>
    </xf>
    <xf numFmtId="164" fontId="516" fillId="0" borderId="0" xfId="0" applyNumberFormat="1" applyFont="1" applyAlignment="1">
      <alignment horizontal="left" vertical="top"/>
    </xf>
    <xf numFmtId="4" fontId="552" fillId="3" borderId="1" xfId="0" applyNumberFormat="1" applyFont="1" applyFill="1" applyBorder="1" applyAlignment="1">
      <alignment horizontal="right"/>
    </xf>
    <xf numFmtId="0" fontId="553" fillId="3" borderId="1" xfId="0" applyFont="1" applyFill="1" applyBorder="1" applyAlignment="1">
      <alignment horizontal="left"/>
    </xf>
    <xf numFmtId="0" fontId="549" fillId="3" borderId="1" xfId="0" applyFont="1" applyFill="1" applyBorder="1" applyAlignment="1">
      <alignment horizontal="left"/>
    </xf>
    <xf numFmtId="0" fontId="550" fillId="3" borderId="1" xfId="0" applyFont="1" applyFill="1" applyBorder="1" applyAlignment="1">
      <alignment horizontal="left"/>
    </xf>
    <xf numFmtId="0" fontId="556" fillId="0" borderId="0" xfId="0" applyFont="1" applyAlignment="1">
      <alignment horizontal="left" vertical="top"/>
    </xf>
    <xf numFmtId="167" fontId="558" fillId="0" borderId="0" xfId="0" applyNumberFormat="1" applyFont="1" applyAlignment="1">
      <alignment horizontal="left" vertical="top"/>
    </xf>
    <xf numFmtId="164" fontId="557" fillId="0" borderId="0" xfId="0" applyNumberFormat="1" applyFont="1" applyAlignment="1">
      <alignment horizontal="left" vertical="top"/>
    </xf>
    <xf numFmtId="0" fontId="563" fillId="3" borderId="1" xfId="0" applyFont="1" applyFill="1" applyBorder="1" applyAlignment="1">
      <alignment horizontal="left"/>
    </xf>
    <xf numFmtId="0" fontId="564" fillId="3" borderId="1" xfId="0" applyFont="1" applyFill="1" applyBorder="1" applyAlignment="1">
      <alignment horizontal="left"/>
    </xf>
    <xf numFmtId="0" fontId="565" fillId="3" borderId="1" xfId="0" applyFont="1" applyFill="1" applyBorder="1" applyAlignment="1">
      <alignment horizontal="left"/>
    </xf>
    <xf numFmtId="0" fontId="566" fillId="3" borderId="1" xfId="0" applyFont="1" applyFill="1" applyBorder="1" applyAlignment="1">
      <alignment horizontal="left"/>
    </xf>
    <xf numFmtId="0" fontId="567" fillId="3" borderId="1" xfId="0" applyFont="1" applyFill="1" applyBorder="1" applyAlignment="1">
      <alignment horizontal="left"/>
    </xf>
    <xf numFmtId="0" fontId="572" fillId="0" borderId="1" xfId="0" applyFont="1" applyBorder="1" applyAlignment="1">
      <alignment horizontal="left" vertical="top"/>
    </xf>
    <xf numFmtId="0" fontId="573" fillId="0" borderId="1" xfId="0" applyFont="1" applyBorder="1" applyAlignment="1">
      <alignment horizontal="left" vertical="top"/>
    </xf>
    <xf numFmtId="0" fontId="574" fillId="0" borderId="1" xfId="0" applyFont="1" applyBorder="1" applyAlignment="1">
      <alignment horizontal="left" vertical="top"/>
    </xf>
    <xf numFmtId="0" fontId="575" fillId="0" borderId="1" xfId="0" applyFont="1" applyBorder="1" applyAlignment="1">
      <alignment horizontal="left" vertical="top"/>
    </xf>
    <xf numFmtId="0" fontId="576" fillId="0" borderId="1" xfId="0" applyFont="1" applyBorder="1" applyAlignment="1">
      <alignment horizontal="left" vertical="top"/>
    </xf>
    <xf numFmtId="0" fontId="582" fillId="0" borderId="1" xfId="0" applyFont="1" applyBorder="1" applyAlignment="1">
      <alignment horizontal="left" vertical="top"/>
    </xf>
    <xf numFmtId="0" fontId="583" fillId="0" borderId="1" xfId="0" applyFont="1" applyBorder="1" applyAlignment="1">
      <alignment horizontal="left" vertical="top"/>
    </xf>
    <xf numFmtId="0" fontId="584" fillId="0" borderId="1" xfId="0" applyFont="1" applyBorder="1" applyAlignment="1">
      <alignment horizontal="left" vertical="top"/>
    </xf>
    <xf numFmtId="0" fontId="585" fillId="0" borderId="1" xfId="0" applyFont="1" applyBorder="1" applyAlignment="1">
      <alignment horizontal="left" vertical="top"/>
    </xf>
    <xf numFmtId="0" fontId="586" fillId="0" borderId="1" xfId="0" applyFont="1" applyBorder="1" applyAlignment="1">
      <alignment horizontal="left" vertical="top"/>
    </xf>
    <xf numFmtId="0" fontId="592" fillId="0" borderId="1" xfId="0" applyFont="1" applyBorder="1" applyAlignment="1">
      <alignment horizontal="left" vertical="top"/>
    </xf>
    <xf numFmtId="0" fontId="593" fillId="0" borderId="1" xfId="0" applyFont="1" applyBorder="1" applyAlignment="1">
      <alignment horizontal="left" vertical="top"/>
    </xf>
    <xf numFmtId="0" fontId="594" fillId="0" borderId="1" xfId="0" applyFont="1" applyBorder="1" applyAlignment="1">
      <alignment horizontal="left" vertical="top"/>
    </xf>
    <xf numFmtId="0" fontId="595" fillId="0" borderId="1" xfId="0" applyFont="1" applyBorder="1" applyAlignment="1">
      <alignment horizontal="left" vertical="top"/>
    </xf>
    <xf numFmtId="0" fontId="596" fillId="0" borderId="1" xfId="0" applyFont="1" applyBorder="1" applyAlignment="1">
      <alignment horizontal="left" vertical="top"/>
    </xf>
    <xf numFmtId="0" fontId="602" fillId="0" borderId="1" xfId="0" applyFont="1" applyBorder="1" applyAlignment="1">
      <alignment horizontal="left" vertical="top"/>
    </xf>
    <xf numFmtId="0" fontId="603" fillId="0" borderId="1" xfId="0" applyFont="1" applyBorder="1" applyAlignment="1">
      <alignment horizontal="left" vertical="top"/>
    </xf>
    <xf numFmtId="0" fontId="604" fillId="0" borderId="1" xfId="0" applyFont="1" applyBorder="1" applyAlignment="1">
      <alignment horizontal="left" vertical="top"/>
    </xf>
    <xf numFmtId="0" fontId="605" fillId="0" borderId="1" xfId="0" applyFont="1" applyBorder="1" applyAlignment="1">
      <alignment horizontal="left" vertical="top"/>
    </xf>
    <xf numFmtId="0" fontId="606" fillId="0" borderId="1" xfId="0" applyFont="1" applyBorder="1" applyAlignment="1">
      <alignment horizontal="left" vertical="top"/>
    </xf>
    <xf numFmtId="0" fontId="612" fillId="0" borderId="1" xfId="0" applyFont="1" applyBorder="1" applyAlignment="1">
      <alignment horizontal="left" vertical="top"/>
    </xf>
    <xf numFmtId="0" fontId="613" fillId="0" borderId="1" xfId="0" applyFont="1" applyBorder="1" applyAlignment="1">
      <alignment horizontal="left" vertical="top"/>
    </xf>
    <xf numFmtId="0" fontId="614" fillId="0" borderId="1" xfId="0" applyFont="1" applyBorder="1" applyAlignment="1">
      <alignment horizontal="left" vertical="top"/>
    </xf>
    <xf numFmtId="0" fontId="615" fillId="0" borderId="1" xfId="0" applyFont="1" applyBorder="1" applyAlignment="1">
      <alignment horizontal="left" vertical="top"/>
    </xf>
    <xf numFmtId="0" fontId="616" fillId="0" borderId="1" xfId="0" applyFont="1" applyBorder="1" applyAlignment="1">
      <alignment horizontal="left" vertical="top"/>
    </xf>
    <xf numFmtId="0" fontId="622" fillId="0" borderId="1" xfId="0" applyFont="1" applyBorder="1" applyAlignment="1">
      <alignment horizontal="left" vertical="top"/>
    </xf>
    <xf numFmtId="0" fontId="623" fillId="0" borderId="1" xfId="0" applyFont="1" applyBorder="1" applyAlignment="1">
      <alignment horizontal="left" vertical="top"/>
    </xf>
    <xf numFmtId="0" fontId="624" fillId="0" borderId="1" xfId="0" applyFont="1" applyBorder="1" applyAlignment="1">
      <alignment horizontal="left" vertical="top"/>
    </xf>
    <xf numFmtId="0" fontId="625" fillId="0" borderId="1" xfId="0" applyFont="1" applyBorder="1" applyAlignment="1">
      <alignment horizontal="left" vertical="top"/>
    </xf>
    <xf numFmtId="0" fontId="626" fillId="0" borderId="1" xfId="0" applyFont="1" applyBorder="1" applyAlignment="1">
      <alignment horizontal="left" vertical="top"/>
    </xf>
    <xf numFmtId="0" fontId="630" fillId="0" borderId="1" xfId="0" applyFont="1" applyBorder="1" applyAlignment="1">
      <alignment horizontal="left" vertical="top"/>
    </xf>
    <xf numFmtId="0" fontId="631" fillId="0" borderId="1" xfId="0" applyFont="1" applyBorder="1" applyAlignment="1">
      <alignment horizontal="left" vertical="top"/>
    </xf>
    <xf numFmtId="0" fontId="632" fillId="0" borderId="1" xfId="0" applyFont="1" applyBorder="1" applyAlignment="1">
      <alignment horizontal="left" vertical="top"/>
    </xf>
    <xf numFmtId="0" fontId="635" fillId="0" borderId="1" xfId="0" applyFont="1" applyBorder="1" applyAlignment="1">
      <alignment horizontal="left" vertical="top"/>
    </xf>
    <xf numFmtId="0" fontId="636" fillId="0" borderId="1" xfId="0" applyFont="1" applyBorder="1" applyAlignment="1">
      <alignment horizontal="left" vertical="top"/>
    </xf>
    <xf numFmtId="0" fontId="637" fillId="0" borderId="1" xfId="0" applyFont="1" applyBorder="1" applyAlignment="1">
      <alignment horizontal="left" vertical="top"/>
    </xf>
    <xf numFmtId="0" fontId="640" fillId="0" borderId="1" xfId="0" applyFont="1" applyBorder="1" applyAlignment="1">
      <alignment horizontal="left" vertical="top"/>
    </xf>
    <xf numFmtId="0" fontId="641" fillId="0" borderId="1" xfId="0" applyFont="1" applyBorder="1" applyAlignment="1">
      <alignment horizontal="left" vertical="top"/>
    </xf>
    <xf numFmtId="0" fontId="642" fillId="0" borderId="1" xfId="0" applyFont="1" applyBorder="1" applyAlignment="1">
      <alignment horizontal="left" vertical="top"/>
    </xf>
    <xf numFmtId="0" fontId="644" fillId="0" borderId="1" xfId="0" applyFont="1" applyBorder="1" applyAlignment="1">
      <alignment horizontal="left" vertical="top"/>
    </xf>
    <xf numFmtId="0" fontId="645" fillId="0" borderId="1" xfId="0" applyFont="1" applyBorder="1" applyAlignment="1">
      <alignment horizontal="left" vertical="top"/>
    </xf>
    <xf numFmtId="0" fontId="646" fillId="0" borderId="1" xfId="0" applyFont="1" applyBorder="1" applyAlignment="1">
      <alignment horizontal="left" vertical="top"/>
    </xf>
    <xf numFmtId="0" fontId="649" fillId="0" borderId="1" xfId="0" applyFont="1" applyBorder="1" applyAlignment="1">
      <alignment horizontal="left" vertical="top"/>
    </xf>
    <xf numFmtId="0" fontId="650" fillId="0" borderId="1" xfId="0" applyFont="1" applyBorder="1" applyAlignment="1">
      <alignment horizontal="left" vertical="top"/>
    </xf>
    <xf numFmtId="0" fontId="651" fillId="0" borderId="1" xfId="0" applyFont="1" applyBorder="1" applyAlignment="1">
      <alignment horizontal="left" vertical="top"/>
    </xf>
    <xf numFmtId="0" fontId="653" fillId="0" borderId="2" xfId="0" applyFont="1" applyBorder="1" applyAlignment="1">
      <alignment horizontal="center" vertical="top"/>
    </xf>
    <xf numFmtId="165" fontId="654" fillId="0" borderId="0" xfId="0" applyNumberFormat="1" applyFont="1" applyAlignment="1">
      <alignment horizontal="center" vertical="top"/>
    </xf>
    <xf numFmtId="0" fontId="655" fillId="0" borderId="0" xfId="0" applyFont="1" applyAlignment="1">
      <alignment horizontal="left" vertical="top"/>
    </xf>
    <xf numFmtId="167" fontId="657" fillId="0" borderId="0" xfId="0" applyNumberFormat="1" applyFont="1" applyAlignment="1">
      <alignment horizontal="left" vertical="top"/>
    </xf>
    <xf numFmtId="164" fontId="656" fillId="0" borderId="0" xfId="0" applyNumberFormat="1" applyFont="1" applyAlignment="1">
      <alignment horizontal="left" vertical="top"/>
    </xf>
    <xf numFmtId="0" fontId="662" fillId="3" borderId="1" xfId="0" applyFont="1" applyFill="1" applyBorder="1" applyAlignment="1">
      <alignment horizontal="left"/>
    </xf>
    <xf numFmtId="0" fontId="663" fillId="3" borderId="1" xfId="0" applyFont="1" applyFill="1" applyBorder="1" applyAlignment="1">
      <alignment horizontal="left"/>
    </xf>
    <xf numFmtId="0" fontId="664" fillId="3" borderId="1" xfId="0" applyFont="1" applyFill="1" applyBorder="1" applyAlignment="1">
      <alignment horizontal="left"/>
    </xf>
    <xf numFmtId="0" fontId="665" fillId="3" borderId="1" xfId="0" applyFont="1" applyFill="1" applyBorder="1" applyAlignment="1">
      <alignment horizontal="left"/>
    </xf>
    <xf numFmtId="0" fontId="666" fillId="3" borderId="1" xfId="0" applyFont="1" applyFill="1" applyBorder="1" applyAlignment="1">
      <alignment horizontal="left"/>
    </xf>
    <xf numFmtId="0" fontId="671" fillId="0" borderId="1" xfId="0" applyFont="1" applyBorder="1" applyAlignment="1">
      <alignment horizontal="left" vertical="top"/>
    </xf>
    <xf numFmtId="0" fontId="672" fillId="0" borderId="1" xfId="0" applyFont="1" applyBorder="1" applyAlignment="1">
      <alignment horizontal="left" vertical="top"/>
    </xf>
    <xf numFmtId="0" fontId="673" fillId="0" borderId="1" xfId="0" applyFont="1" applyBorder="1" applyAlignment="1">
      <alignment horizontal="left" vertical="top"/>
    </xf>
    <xf numFmtId="0" fontId="674" fillId="0" borderId="1" xfId="0" applyFont="1" applyBorder="1" applyAlignment="1">
      <alignment horizontal="left" vertical="top"/>
    </xf>
    <xf numFmtId="0" fontId="675" fillId="0" borderId="1" xfId="0" applyFont="1" applyBorder="1" applyAlignment="1">
      <alignment horizontal="left" vertical="top"/>
    </xf>
    <xf numFmtId="0" fontId="681" fillId="0" borderId="1" xfId="0" applyFont="1" applyBorder="1" applyAlignment="1">
      <alignment horizontal="left" vertical="top"/>
    </xf>
    <xf numFmtId="0" fontId="682" fillId="0" borderId="1" xfId="0" applyFont="1" applyBorder="1" applyAlignment="1">
      <alignment horizontal="left" vertical="top"/>
    </xf>
    <xf numFmtId="0" fontId="683" fillId="0" borderId="1" xfId="0" applyFont="1" applyBorder="1" applyAlignment="1">
      <alignment horizontal="left" vertical="top"/>
    </xf>
    <xf numFmtId="0" fontId="684" fillId="0" borderId="1" xfId="0" applyFont="1" applyBorder="1" applyAlignment="1">
      <alignment horizontal="left" vertical="top"/>
    </xf>
    <xf numFmtId="0" fontId="685" fillId="0" borderId="1" xfId="0" applyFont="1" applyBorder="1" applyAlignment="1">
      <alignment horizontal="left" vertical="top"/>
    </xf>
    <xf numFmtId="0" fontId="691" fillId="0" borderId="1" xfId="0" applyFont="1" applyBorder="1" applyAlignment="1">
      <alignment horizontal="left" vertical="top"/>
    </xf>
    <xf numFmtId="0" fontId="692" fillId="0" borderId="1" xfId="0" applyFont="1" applyBorder="1" applyAlignment="1">
      <alignment horizontal="left" vertical="top"/>
    </xf>
    <xf numFmtId="0" fontId="693" fillId="0" borderId="1" xfId="0" applyFont="1" applyBorder="1" applyAlignment="1">
      <alignment horizontal="left" vertical="top"/>
    </xf>
    <xf numFmtId="0" fontId="694" fillId="0" borderId="1" xfId="0" applyFont="1" applyBorder="1" applyAlignment="1">
      <alignment horizontal="left" vertical="top"/>
    </xf>
    <xf numFmtId="0" fontId="695" fillId="0" borderId="1" xfId="0" applyFont="1" applyBorder="1" applyAlignment="1">
      <alignment horizontal="left" vertical="top"/>
    </xf>
    <xf numFmtId="0" fontId="701" fillId="0" borderId="1" xfId="0" applyFont="1" applyBorder="1" applyAlignment="1">
      <alignment horizontal="left" vertical="top"/>
    </xf>
    <xf numFmtId="0" fontId="702" fillId="0" borderId="1" xfId="0" applyFont="1" applyBorder="1" applyAlignment="1">
      <alignment horizontal="left" vertical="top"/>
    </xf>
    <xf numFmtId="0" fontId="703" fillId="0" borderId="1" xfId="0" applyFont="1" applyBorder="1" applyAlignment="1">
      <alignment horizontal="left" vertical="top"/>
    </xf>
    <xf numFmtId="0" fontId="704" fillId="0" borderId="1" xfId="0" applyFont="1" applyBorder="1" applyAlignment="1">
      <alignment horizontal="left" vertical="top"/>
    </xf>
    <xf numFmtId="0" fontId="705" fillId="0" borderId="1" xfId="0" applyFont="1" applyBorder="1" applyAlignment="1">
      <alignment horizontal="left" vertical="top"/>
    </xf>
    <xf numFmtId="0" fontId="711" fillId="0" borderId="1" xfId="0" applyFont="1" applyBorder="1" applyAlignment="1">
      <alignment horizontal="left" vertical="top"/>
    </xf>
    <xf numFmtId="0" fontId="712" fillId="0" borderId="1" xfId="0" applyFont="1" applyBorder="1" applyAlignment="1">
      <alignment horizontal="left" vertical="top"/>
    </xf>
    <xf numFmtId="0" fontId="713" fillId="0" borderId="1" xfId="0" applyFont="1" applyBorder="1" applyAlignment="1">
      <alignment horizontal="left" vertical="top"/>
    </xf>
    <xf numFmtId="0" fontId="714" fillId="0" borderId="1" xfId="0" applyFont="1" applyBorder="1" applyAlignment="1">
      <alignment horizontal="left" vertical="top"/>
    </xf>
    <xf numFmtId="0" fontId="715" fillId="0" borderId="1" xfId="0" applyFont="1" applyBorder="1" applyAlignment="1">
      <alignment horizontal="left" vertical="top"/>
    </xf>
    <xf numFmtId="0" fontId="721" fillId="0" borderId="1" xfId="0" applyFont="1" applyBorder="1" applyAlignment="1">
      <alignment horizontal="left" vertical="top"/>
    </xf>
    <xf numFmtId="0" fontId="722" fillId="0" borderId="1" xfId="0" applyFont="1" applyBorder="1" applyAlignment="1">
      <alignment horizontal="left" vertical="top"/>
    </xf>
    <xf numFmtId="0" fontId="723" fillId="0" borderId="1" xfId="0" applyFont="1" applyBorder="1" applyAlignment="1">
      <alignment horizontal="left" vertical="top"/>
    </xf>
    <xf numFmtId="0" fontId="724" fillId="0" borderId="1" xfId="0" applyFont="1" applyBorder="1" applyAlignment="1">
      <alignment horizontal="left" vertical="top"/>
    </xf>
    <xf numFmtId="0" fontId="725" fillId="0" borderId="1" xfId="0" applyFont="1" applyBorder="1" applyAlignment="1">
      <alignment horizontal="left" vertical="top"/>
    </xf>
    <xf numFmtId="0" fontId="729" fillId="0" borderId="1" xfId="0" applyFont="1" applyBorder="1" applyAlignment="1">
      <alignment horizontal="left" vertical="top"/>
    </xf>
    <xf numFmtId="0" fontId="730" fillId="0" borderId="1" xfId="0" applyFont="1" applyBorder="1" applyAlignment="1">
      <alignment horizontal="left" vertical="top"/>
    </xf>
    <xf numFmtId="0" fontId="731" fillId="0" borderId="1" xfId="0" applyFont="1" applyBorder="1" applyAlignment="1">
      <alignment horizontal="left" vertical="top"/>
    </xf>
    <xf numFmtId="0" fontId="734" fillId="0" borderId="1" xfId="0" applyFont="1" applyBorder="1" applyAlignment="1">
      <alignment horizontal="left" vertical="top"/>
    </xf>
    <xf numFmtId="0" fontId="735" fillId="0" borderId="1" xfId="0" applyFont="1" applyBorder="1" applyAlignment="1">
      <alignment horizontal="left" vertical="top"/>
    </xf>
    <xf numFmtId="0" fontId="736" fillId="0" borderId="1" xfId="0" applyFont="1" applyBorder="1" applyAlignment="1">
      <alignment horizontal="left" vertical="top"/>
    </xf>
    <xf numFmtId="0" fontId="738" fillId="0" borderId="2" xfId="0" applyFont="1" applyBorder="1" applyAlignment="1">
      <alignment horizontal="center" vertical="top"/>
    </xf>
    <xf numFmtId="165" fontId="739" fillId="0" borderId="0" xfId="0" applyNumberFormat="1" applyFont="1" applyAlignment="1">
      <alignment horizontal="center" vertical="top"/>
    </xf>
    <xf numFmtId="0" fontId="740" fillId="0" borderId="0" xfId="0" applyFont="1" applyAlignment="1">
      <alignment horizontal="left" vertical="top"/>
    </xf>
    <xf numFmtId="167" fontId="742" fillId="0" borderId="0" xfId="0" applyNumberFormat="1" applyFont="1" applyAlignment="1">
      <alignment horizontal="left" vertical="top"/>
    </xf>
    <xf numFmtId="164" fontId="741" fillId="0" borderId="0" xfId="0" applyNumberFormat="1" applyFont="1" applyAlignment="1">
      <alignment horizontal="left" vertical="top"/>
    </xf>
    <xf numFmtId="0" fontId="745" fillId="0" borderId="1" xfId="0" applyFont="1" applyBorder="1" applyAlignment="1">
      <alignment horizontal="left" vertical="top"/>
    </xf>
    <xf numFmtId="0" fontId="746" fillId="0" borderId="1" xfId="0" applyFont="1" applyBorder="1" applyAlignment="1">
      <alignment horizontal="left" vertical="top"/>
    </xf>
    <xf numFmtId="0" fontId="747" fillId="0" borderId="1" xfId="0" applyFont="1" applyBorder="1" applyAlignment="1">
      <alignment horizontal="left" vertical="top"/>
    </xf>
    <xf numFmtId="0" fontId="748" fillId="0" borderId="1" xfId="0" applyFont="1" applyBorder="1" applyAlignment="1">
      <alignment horizontal="left" vertical="top"/>
    </xf>
    <xf numFmtId="0" fontId="749" fillId="0" borderId="1" xfId="0" applyFont="1" applyBorder="1" applyAlignment="1">
      <alignment horizontal="left" vertical="top"/>
    </xf>
    <xf numFmtId="0" fontId="750" fillId="0" borderId="1" xfId="0" applyFont="1" applyBorder="1" applyAlignment="1">
      <alignment horizontal="left" vertical="top"/>
    </xf>
    <xf numFmtId="0" fontId="751" fillId="0" borderId="1" xfId="0" applyFont="1" applyBorder="1" applyAlignment="1">
      <alignment horizontal="left" vertical="top"/>
    </xf>
    <xf numFmtId="0" fontId="754" fillId="0" borderId="1" xfId="0" applyFont="1" applyBorder="1" applyAlignment="1">
      <alignment horizontal="left" vertical="top"/>
    </xf>
    <xf numFmtId="0" fontId="755" fillId="0" borderId="1" xfId="0" applyFont="1" applyBorder="1" applyAlignment="1">
      <alignment horizontal="left" vertical="top"/>
    </xf>
    <xf numFmtId="0" fontId="756" fillId="0" borderId="1" xfId="0" applyFont="1" applyBorder="1" applyAlignment="1">
      <alignment horizontal="left" vertical="top"/>
    </xf>
    <xf numFmtId="0" fontId="757" fillId="0" borderId="1" xfId="0" applyFont="1" applyBorder="1" applyAlignment="1">
      <alignment horizontal="left" vertical="top"/>
    </xf>
    <xf numFmtId="0" fontId="758" fillId="0" borderId="1" xfId="0" applyFont="1" applyBorder="1" applyAlignment="1">
      <alignment horizontal="left" vertical="top"/>
    </xf>
    <xf numFmtId="0" fontId="759" fillId="0" borderId="1" xfId="0" applyFont="1" applyBorder="1" applyAlignment="1">
      <alignment horizontal="left" vertical="top"/>
    </xf>
    <xf numFmtId="0" fontId="760" fillId="0" borderId="1" xfId="0" applyFont="1" applyBorder="1" applyAlignment="1">
      <alignment horizontal="left" vertical="top"/>
    </xf>
    <xf numFmtId="0" fontId="763" fillId="0" borderId="1" xfId="0" applyFont="1" applyBorder="1" applyAlignment="1">
      <alignment horizontal="left" vertical="top"/>
    </xf>
    <xf numFmtId="0" fontId="764" fillId="0" borderId="1" xfId="0" applyFont="1" applyBorder="1" applyAlignment="1">
      <alignment horizontal="left" vertical="top"/>
    </xf>
    <xf numFmtId="0" fontId="765" fillId="0" borderId="1" xfId="0" applyFont="1" applyBorder="1" applyAlignment="1">
      <alignment horizontal="left" vertical="top"/>
    </xf>
    <xf numFmtId="0" fontId="766" fillId="0" borderId="1" xfId="0" applyFont="1" applyBorder="1" applyAlignment="1">
      <alignment horizontal="left" vertical="top"/>
    </xf>
    <xf numFmtId="0" fontId="767" fillId="0" borderId="1" xfId="0" applyFont="1" applyBorder="1" applyAlignment="1">
      <alignment horizontal="left" vertical="top"/>
    </xf>
    <xf numFmtId="0" fontId="768" fillId="0" borderId="1" xfId="0" applyFont="1" applyBorder="1" applyAlignment="1">
      <alignment horizontal="left" vertical="top"/>
    </xf>
    <xf numFmtId="0" fontId="769" fillId="0" borderId="1" xfId="0" applyFont="1" applyBorder="1" applyAlignment="1">
      <alignment horizontal="left" vertical="top"/>
    </xf>
    <xf numFmtId="0" fontId="772" fillId="0" borderId="1" xfId="0" applyFont="1" applyBorder="1" applyAlignment="1">
      <alignment horizontal="left" vertical="top"/>
    </xf>
    <xf numFmtId="0" fontId="773" fillId="0" borderId="1" xfId="0" applyFont="1" applyBorder="1" applyAlignment="1">
      <alignment horizontal="left" vertical="top"/>
    </xf>
    <xf numFmtId="0" fontId="774" fillId="0" borderId="1" xfId="0" applyFont="1" applyBorder="1" applyAlignment="1">
      <alignment horizontal="left" vertical="top"/>
    </xf>
    <xf numFmtId="0" fontId="775" fillId="0" borderId="1" xfId="0" applyFont="1" applyBorder="1" applyAlignment="1">
      <alignment horizontal="left" vertical="top"/>
    </xf>
    <xf numFmtId="0" fontId="776" fillId="0" borderId="1" xfId="0" applyFont="1" applyBorder="1" applyAlignment="1">
      <alignment horizontal="left" vertical="top"/>
    </xf>
    <xf numFmtId="0" fontId="777" fillId="0" borderId="1" xfId="0" applyFont="1" applyBorder="1" applyAlignment="1">
      <alignment horizontal="left" vertical="top"/>
    </xf>
    <xf numFmtId="0" fontId="778" fillId="0" borderId="1" xfId="0" applyFont="1" applyBorder="1" applyAlignment="1">
      <alignment horizontal="left" vertical="top"/>
    </xf>
    <xf numFmtId="0" fontId="783" fillId="0" borderId="2" xfId="0" applyFont="1" applyBorder="1" applyAlignment="1">
      <alignment horizontal="center" vertical="top"/>
    </xf>
    <xf numFmtId="165" fontId="784" fillId="0" borderId="0" xfId="0" applyNumberFormat="1" applyFont="1" applyAlignment="1">
      <alignment horizontal="center" vertical="top"/>
    </xf>
    <xf numFmtId="14" fontId="2" fillId="2" borderId="1" xfId="0" applyNumberFormat="1" applyFont="1" applyFill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workbookViewId="0">
      <selection activeCell="C10" sqref="C10:I10"/>
    </sheetView>
  </sheetViews>
  <sheetFormatPr defaultRowHeight="15" x14ac:dyDescent="0.25"/>
  <sheetData>
    <row r="1" spans="1:9" x14ac:dyDescent="0.25">
      <c r="A1" s="597" t="s">
        <v>0</v>
      </c>
      <c r="B1" s="597"/>
      <c r="C1" s="597"/>
      <c r="D1" s="597"/>
      <c r="E1" s="597"/>
      <c r="F1" s="597"/>
      <c r="G1" s="597"/>
      <c r="H1" s="597"/>
      <c r="I1" s="597"/>
    </row>
    <row r="2" spans="1:9" x14ac:dyDescent="0.25">
      <c r="A2" s="597" t="s">
        <v>1</v>
      </c>
      <c r="B2" s="597"/>
      <c r="C2" s="597"/>
      <c r="D2" s="597"/>
      <c r="E2" s="597"/>
      <c r="F2" s="597"/>
      <c r="G2" s="597"/>
      <c r="H2" s="597"/>
      <c r="I2" s="597"/>
    </row>
    <row r="3" spans="1:9" x14ac:dyDescent="0.25">
      <c r="A3" s="597" t="s">
        <v>2</v>
      </c>
      <c r="B3" s="597"/>
      <c r="C3" s="797">
        <v>45951</v>
      </c>
      <c r="D3" s="598"/>
      <c r="E3" s="598"/>
      <c r="F3" s="598"/>
      <c r="G3" s="598"/>
      <c r="H3" s="598"/>
      <c r="I3" s="598"/>
    </row>
    <row r="4" spans="1:9" x14ac:dyDescent="0.25">
      <c r="A4" s="597" t="s">
        <v>3</v>
      </c>
      <c r="B4" s="599"/>
      <c r="C4" s="598"/>
      <c r="D4" s="598"/>
      <c r="E4" s="598"/>
      <c r="F4" s="598"/>
      <c r="G4" s="598"/>
      <c r="H4" s="598"/>
      <c r="I4" s="598"/>
    </row>
    <row r="5" spans="1:9" x14ac:dyDescent="0.25">
      <c r="A5" s="597" t="s">
        <v>4</v>
      </c>
      <c r="B5" s="598"/>
      <c r="C5" s="598"/>
      <c r="D5" s="598"/>
      <c r="E5" s="598"/>
      <c r="F5" s="598"/>
      <c r="G5" s="598"/>
      <c r="H5" s="598"/>
      <c r="I5" s="598"/>
    </row>
    <row r="6" spans="1:9" x14ac:dyDescent="0.25">
      <c r="A6" s="597" t="s">
        <v>5</v>
      </c>
      <c r="B6" s="597"/>
      <c r="C6" s="597"/>
      <c r="D6" s="597"/>
      <c r="E6" s="597"/>
      <c r="F6" s="597"/>
      <c r="G6" s="597"/>
      <c r="H6" s="597"/>
      <c r="I6" s="597"/>
    </row>
    <row r="7" spans="1:9" x14ac:dyDescent="0.25">
      <c r="A7" s="597" t="s">
        <v>6</v>
      </c>
      <c r="B7" s="597"/>
      <c r="C7" s="598"/>
      <c r="D7" s="598"/>
      <c r="E7" s="598"/>
      <c r="F7" s="598"/>
      <c r="G7" s="598"/>
      <c r="H7" s="598"/>
      <c r="I7" s="598"/>
    </row>
    <row r="8" spans="1:9" x14ac:dyDescent="0.25">
      <c r="A8" s="597" t="s">
        <v>7</v>
      </c>
      <c r="B8" s="597"/>
      <c r="C8" s="600" t="s">
        <v>8</v>
      </c>
      <c r="D8" s="600"/>
      <c r="E8" s="600"/>
      <c r="F8" s="600"/>
      <c r="G8" s="600"/>
      <c r="H8" s="600"/>
      <c r="I8" s="600"/>
    </row>
    <row r="9" spans="1:9" x14ac:dyDescent="0.25">
      <c r="A9" s="597" t="s">
        <v>9</v>
      </c>
      <c r="B9" s="597"/>
      <c r="C9" s="601" t="s">
        <v>8</v>
      </c>
      <c r="D9" s="601"/>
      <c r="E9" s="601"/>
      <c r="F9" s="601"/>
      <c r="G9" s="601"/>
      <c r="H9" s="601"/>
      <c r="I9" s="601"/>
    </row>
    <row r="10" spans="1:9" x14ac:dyDescent="0.25">
      <c r="A10" s="597" t="s">
        <v>10</v>
      </c>
      <c r="B10" s="597"/>
      <c r="C10" s="598"/>
      <c r="D10" s="598"/>
      <c r="E10" s="598"/>
      <c r="F10" s="598"/>
      <c r="G10" s="598"/>
      <c r="H10" s="598"/>
      <c r="I10" s="598"/>
    </row>
    <row r="11" spans="1:9" x14ac:dyDescent="0.25">
      <c r="A11" s="597" t="s">
        <v>11</v>
      </c>
      <c r="B11" s="597"/>
      <c r="C11" s="598"/>
      <c r="D11" s="598"/>
      <c r="E11" s="598"/>
      <c r="F11" s="598"/>
      <c r="G11" s="598"/>
      <c r="H11" s="598"/>
      <c r="I11" s="598"/>
    </row>
    <row r="12" spans="1:9" x14ac:dyDescent="0.25">
      <c r="A12" s="597" t="s">
        <v>12</v>
      </c>
      <c r="B12" s="597"/>
      <c r="C12" s="602"/>
      <c r="D12" s="602"/>
      <c r="E12" s="602"/>
      <c r="F12" s="602"/>
      <c r="G12" s="602"/>
      <c r="H12" s="602"/>
      <c r="I12" s="602"/>
    </row>
    <row r="13" spans="1:9" x14ac:dyDescent="0.25">
      <c r="A13" s="597" t="s">
        <v>13</v>
      </c>
      <c r="B13" s="597"/>
      <c r="C13" s="598"/>
      <c r="D13" s="598"/>
      <c r="E13" s="598"/>
      <c r="F13" s="598"/>
      <c r="G13" s="598"/>
      <c r="H13" s="598"/>
      <c r="I13" s="598"/>
    </row>
    <row r="14" spans="1:9" x14ac:dyDescent="0.25">
      <c r="A14" s="597" t="s">
        <v>14</v>
      </c>
      <c r="B14" s="597"/>
      <c r="C14" s="598"/>
      <c r="D14" s="598"/>
      <c r="E14" s="598"/>
      <c r="F14" s="598"/>
      <c r="G14" s="598"/>
      <c r="H14" s="598"/>
      <c r="I14" s="598"/>
    </row>
    <row r="15" spans="1:9" x14ac:dyDescent="0.25">
      <c r="A15" s="597"/>
      <c r="B15" s="597"/>
      <c r="C15" s="597"/>
      <c r="D15" s="597"/>
      <c r="E15" s="597"/>
      <c r="F15" s="597"/>
      <c r="G15" s="597"/>
      <c r="H15" s="597"/>
      <c r="I15" s="597"/>
    </row>
    <row r="16" spans="1:9" x14ac:dyDescent="0.25">
      <c r="A16" s="597"/>
      <c r="B16" s="597"/>
      <c r="C16" s="597"/>
      <c r="D16" s="597"/>
      <c r="E16" s="597"/>
      <c r="F16" s="597"/>
      <c r="G16" s="597"/>
      <c r="H16" s="597"/>
      <c r="I16" s="597"/>
    </row>
    <row r="17" spans="1:9" x14ac:dyDescent="0.25">
      <c r="A17" s="597"/>
      <c r="B17" s="597"/>
      <c r="C17" s="597"/>
      <c r="D17" s="597"/>
      <c r="E17" s="597"/>
      <c r="F17" s="597"/>
      <c r="G17" s="597"/>
      <c r="H17" s="597"/>
      <c r="I17" s="597"/>
    </row>
    <row r="20" spans="1:9" x14ac:dyDescent="0.25">
      <c r="A20" s="603" t="s">
        <v>15</v>
      </c>
      <c r="B20" s="597"/>
      <c r="C20" s="597"/>
      <c r="D20" s="597"/>
      <c r="E20" s="597"/>
      <c r="F20" s="597"/>
      <c r="G20" s="597"/>
      <c r="H20" s="597"/>
      <c r="I20" s="597"/>
    </row>
    <row r="21" spans="1:9" x14ac:dyDescent="0.25">
      <c r="A21" s="603" t="s">
        <v>16</v>
      </c>
      <c r="B21" s="597"/>
      <c r="C21" s="597"/>
      <c r="D21" s="597"/>
      <c r="E21" s="597"/>
      <c r="F21" s="597"/>
      <c r="G21" s="597"/>
      <c r="H21" s="597"/>
      <c r="I21" s="597"/>
    </row>
    <row r="22" spans="1:9" x14ac:dyDescent="0.25">
      <c r="A22" s="597" t="s">
        <v>17</v>
      </c>
      <c r="B22" s="597"/>
      <c r="C22" s="597"/>
      <c r="D22" s="597"/>
      <c r="E22" s="597"/>
      <c r="F22" s="597"/>
      <c r="G22" s="597"/>
      <c r="H22" s="597"/>
      <c r="I22" s="597"/>
    </row>
    <row r="23" spans="1:9" x14ac:dyDescent="0.25">
      <c r="A23" s="597" t="s">
        <v>18</v>
      </c>
      <c r="B23" s="597"/>
      <c r="C23" s="597"/>
      <c r="D23" s="597"/>
      <c r="E23" s="597"/>
      <c r="F23" s="597"/>
      <c r="G23" s="597"/>
      <c r="H23" s="597"/>
      <c r="I23" s="597"/>
    </row>
    <row r="24" spans="1:9" ht="50.1" customHeight="1" x14ac:dyDescent="0.25">
      <c r="A24" s="597" t="s">
        <v>19</v>
      </c>
      <c r="B24" s="597"/>
      <c r="C24" s="597"/>
      <c r="D24" s="597"/>
      <c r="E24" s="597"/>
      <c r="F24" s="597"/>
      <c r="G24" s="597"/>
      <c r="H24" s="597"/>
      <c r="I24" s="597"/>
    </row>
  </sheetData>
  <sheetProtection password="BF59" sheet="1" objects="1" scenarios="1" selectLockedCells="1"/>
  <mergeCells count="31">
    <mergeCell ref="A22:I22"/>
    <mergeCell ref="A23:I23"/>
    <mergeCell ref="A24:I24"/>
    <mergeCell ref="A14:B14"/>
    <mergeCell ref="C14:I14"/>
    <mergeCell ref="A15:I17"/>
    <mergeCell ref="A20:I20"/>
    <mergeCell ref="A21:I21"/>
    <mergeCell ref="A11:B11"/>
    <mergeCell ref="C11:I11"/>
    <mergeCell ref="A12:B12"/>
    <mergeCell ref="C12:I12"/>
    <mergeCell ref="A13:B13"/>
    <mergeCell ref="C13:I13"/>
    <mergeCell ref="A8:B8"/>
    <mergeCell ref="C8:I8"/>
    <mergeCell ref="A9:B9"/>
    <mergeCell ref="C9:I9"/>
    <mergeCell ref="A10:B10"/>
    <mergeCell ref="C10:I10"/>
    <mergeCell ref="A5:B5"/>
    <mergeCell ref="C5:I5"/>
    <mergeCell ref="A6:I6"/>
    <mergeCell ref="A7:B7"/>
    <mergeCell ref="C7:I7"/>
    <mergeCell ref="A1:I1"/>
    <mergeCell ref="A2:I2"/>
    <mergeCell ref="A3:B3"/>
    <mergeCell ref="C3:I3"/>
    <mergeCell ref="A4:B4"/>
    <mergeCell ref="C4:I4"/>
  </mergeCells>
  <pageMargins left="0.5" right="0.5" top="0.75" bottom="0.75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0"/>
  <sheetViews>
    <sheetView tabSelected="1" workbookViewId="0"/>
  </sheetViews>
  <sheetFormatPr defaultRowHeight="15" x14ac:dyDescent="0.25"/>
  <cols>
    <col min="1" max="1" width="8" customWidth="1"/>
    <col min="2" max="2" width="30" customWidth="1"/>
    <col min="3" max="3" width="10" customWidth="1"/>
    <col min="4" max="4" width="12" customWidth="1"/>
    <col min="5" max="5" width="10" customWidth="1"/>
    <col min="6" max="6" width="13" customWidth="1"/>
    <col min="7" max="12" width="10" customWidth="1"/>
    <col min="13" max="15" width="12" customWidth="1"/>
  </cols>
  <sheetData>
    <row r="1" spans="1:16" x14ac:dyDescent="0.25">
      <c r="A1" s="1" t="s">
        <v>0</v>
      </c>
    </row>
    <row r="2" spans="1:16" x14ac:dyDescent="0.25">
      <c r="A2" s="1" t="s">
        <v>20</v>
      </c>
    </row>
    <row r="3" spans="1:16" x14ac:dyDescent="0.25">
      <c r="A3" s="1" t="s">
        <v>21</v>
      </c>
      <c r="B3" s="2">
        <f>DADOS!C3</f>
        <v>45951</v>
      </c>
    </row>
    <row r="4" spans="1:16" x14ac:dyDescent="0.25">
      <c r="A4" s="1" t="s">
        <v>22</v>
      </c>
      <c r="B4" s="604">
        <f>DADOS!C7</f>
        <v>0</v>
      </c>
      <c r="C4" s="599"/>
      <c r="D4" s="599"/>
      <c r="E4" s="599"/>
      <c r="F4" s="599"/>
      <c r="G4" s="1" t="s">
        <v>23</v>
      </c>
      <c r="H4" s="605" t="str">
        <f>DADOS!C9</f>
        <v/>
      </c>
      <c r="I4" s="599"/>
    </row>
    <row r="5" spans="1:16" x14ac:dyDescent="0.25">
      <c r="A5" s="1" t="s">
        <v>24</v>
      </c>
      <c r="B5" s="606" t="str">
        <f>DADOS!C8</f>
        <v/>
      </c>
      <c r="C5" s="604" t="s">
        <v>8</v>
      </c>
      <c r="D5" s="1" t="s">
        <v>25</v>
      </c>
      <c r="E5" s="604">
        <f>DADOS!C13</f>
        <v>0</v>
      </c>
      <c r="F5" s="604" t="s">
        <v>8</v>
      </c>
      <c r="G5" s="604" t="s">
        <v>8</v>
      </c>
      <c r="H5" s="1" t="s">
        <v>26</v>
      </c>
      <c r="I5" s="1">
        <f>DADOS!C14</f>
        <v>0</v>
      </c>
    </row>
    <row r="7" spans="1:16" x14ac:dyDescent="0.25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  <c r="N7" s="3" t="s">
        <v>40</v>
      </c>
      <c r="O7" s="3" t="s">
        <v>41</v>
      </c>
    </row>
    <row r="8" spans="1:16" x14ac:dyDescent="0.25">
      <c r="A8" s="4" t="s">
        <v>42</v>
      </c>
      <c r="B8" s="607" t="s">
        <v>43</v>
      </c>
      <c r="C8" s="608"/>
      <c r="D8" s="609"/>
      <c r="E8" s="610"/>
      <c r="F8" s="611"/>
      <c r="G8" s="612"/>
      <c r="H8" s="613"/>
      <c r="I8" s="614"/>
      <c r="J8" s="615"/>
      <c r="K8" s="616"/>
      <c r="L8" s="617"/>
      <c r="M8" s="5">
        <f>SUM(M9:M15)</f>
        <v>0</v>
      </c>
      <c r="N8" s="6">
        <f>SUM(N9:N15)</f>
        <v>0</v>
      </c>
      <c r="O8" s="7">
        <f>SUM(O9:O15)</f>
        <v>0</v>
      </c>
      <c r="P8" s="8" t="s">
        <v>44</v>
      </c>
    </row>
    <row r="9" spans="1:16" ht="67.5" x14ac:dyDescent="0.25">
      <c r="A9" s="9" t="s">
        <v>45</v>
      </c>
      <c r="B9" s="10" t="s">
        <v>46</v>
      </c>
      <c r="C9" s="11" t="s">
        <v>47</v>
      </c>
      <c r="D9" s="12">
        <v>2</v>
      </c>
      <c r="E9" s="13">
        <v>457.81</v>
      </c>
      <c r="F9" s="14">
        <v>20.36</v>
      </c>
      <c r="G9" s="15">
        <v>551.02</v>
      </c>
      <c r="H9" s="16"/>
      <c r="I9" s="17">
        <f>ROUND('BDI Principal'!D14,2)</f>
        <v>20.36</v>
      </c>
      <c r="J9" s="18">
        <f t="shared" ref="J9:J15" si="0">ROUND((ROUND(H9,2)*I9/100)+ROUND(H9,2),2)</f>
        <v>0</v>
      </c>
      <c r="K9" s="19"/>
      <c r="L9" s="20">
        <f t="shared" ref="L9:L15" si="1">J9-K9</f>
        <v>0</v>
      </c>
      <c r="M9" s="21">
        <f t="shared" ref="M9:M15" si="2">ROUND(K9*D9,2)</f>
        <v>0</v>
      </c>
      <c r="N9" s="22">
        <f t="shared" ref="N9:N15" si="3">O9-M9</f>
        <v>0</v>
      </c>
      <c r="O9" s="23">
        <f t="shared" ref="O9:O15" si="4">ROUND(D9*J9,2)</f>
        <v>0</v>
      </c>
      <c r="P9" s="24" t="s">
        <v>27</v>
      </c>
    </row>
    <row r="10" spans="1:16" ht="22.5" x14ac:dyDescent="0.25">
      <c r="A10" s="25" t="s">
        <v>48</v>
      </c>
      <c r="B10" s="26" t="s">
        <v>49</v>
      </c>
      <c r="C10" s="27" t="s">
        <v>47</v>
      </c>
      <c r="D10" s="28">
        <v>13.3</v>
      </c>
      <c r="E10" s="29">
        <v>79.62</v>
      </c>
      <c r="F10" s="30">
        <v>20.36</v>
      </c>
      <c r="G10" s="31">
        <v>95.83</v>
      </c>
      <c r="H10" s="32"/>
      <c r="I10" s="33">
        <f>ROUND('BDI Principal'!D14,2)</f>
        <v>20.36</v>
      </c>
      <c r="J10" s="34">
        <f t="shared" si="0"/>
        <v>0</v>
      </c>
      <c r="K10" s="35"/>
      <c r="L10" s="36">
        <f t="shared" si="1"/>
        <v>0</v>
      </c>
      <c r="M10" s="37">
        <f t="shared" si="2"/>
        <v>0</v>
      </c>
      <c r="N10" s="38">
        <f t="shared" si="3"/>
        <v>0</v>
      </c>
      <c r="O10" s="39">
        <f t="shared" si="4"/>
        <v>0</v>
      </c>
      <c r="P10" s="40" t="s">
        <v>27</v>
      </c>
    </row>
    <row r="11" spans="1:16" ht="33.75" x14ac:dyDescent="0.25">
      <c r="A11" s="41" t="s">
        <v>50</v>
      </c>
      <c r="B11" s="42" t="s">
        <v>51</v>
      </c>
      <c r="C11" s="43" t="s">
        <v>52</v>
      </c>
      <c r="D11" s="44">
        <v>2.4300000000000002</v>
      </c>
      <c r="E11" s="45">
        <v>56.86</v>
      </c>
      <c r="F11" s="46">
        <v>20.36</v>
      </c>
      <c r="G11" s="47">
        <v>68.44</v>
      </c>
      <c r="H11" s="48"/>
      <c r="I11" s="49">
        <f>ROUND('BDI Principal'!D14,2)</f>
        <v>20.36</v>
      </c>
      <c r="J11" s="50">
        <f t="shared" si="0"/>
        <v>0</v>
      </c>
      <c r="K11" s="51"/>
      <c r="L11" s="52">
        <f t="shared" si="1"/>
        <v>0</v>
      </c>
      <c r="M11" s="53">
        <f t="shared" si="2"/>
        <v>0</v>
      </c>
      <c r="N11" s="54">
        <f t="shared" si="3"/>
        <v>0</v>
      </c>
      <c r="O11" s="55">
        <f t="shared" si="4"/>
        <v>0</v>
      </c>
      <c r="P11" s="56" t="s">
        <v>27</v>
      </c>
    </row>
    <row r="12" spans="1:16" ht="45" x14ac:dyDescent="0.25">
      <c r="A12" s="57" t="s">
        <v>53</v>
      </c>
      <c r="B12" s="58" t="s">
        <v>54</v>
      </c>
      <c r="C12" s="59" t="s">
        <v>52</v>
      </c>
      <c r="D12" s="60">
        <v>0.15</v>
      </c>
      <c r="E12" s="61">
        <v>95.05</v>
      </c>
      <c r="F12" s="62">
        <v>20.36</v>
      </c>
      <c r="G12" s="63">
        <v>114.4</v>
      </c>
      <c r="H12" s="64"/>
      <c r="I12" s="65">
        <f>ROUND('BDI Principal'!D14,2)</f>
        <v>20.36</v>
      </c>
      <c r="J12" s="66">
        <f t="shared" si="0"/>
        <v>0</v>
      </c>
      <c r="K12" s="67"/>
      <c r="L12" s="68">
        <f t="shared" si="1"/>
        <v>0</v>
      </c>
      <c r="M12" s="69">
        <f t="shared" si="2"/>
        <v>0</v>
      </c>
      <c r="N12" s="70">
        <f t="shared" si="3"/>
        <v>0</v>
      </c>
      <c r="O12" s="71">
        <f t="shared" si="4"/>
        <v>0</v>
      </c>
      <c r="P12" s="72" t="s">
        <v>27</v>
      </c>
    </row>
    <row r="13" spans="1:16" ht="45" x14ac:dyDescent="0.25">
      <c r="A13" s="73" t="s">
        <v>55</v>
      </c>
      <c r="B13" s="74" t="s">
        <v>56</v>
      </c>
      <c r="C13" s="75" t="s">
        <v>52</v>
      </c>
      <c r="D13" s="76">
        <v>0.16</v>
      </c>
      <c r="E13" s="77">
        <v>78.11</v>
      </c>
      <c r="F13" s="78">
        <v>20.36</v>
      </c>
      <c r="G13" s="79">
        <v>94.01</v>
      </c>
      <c r="H13" s="80"/>
      <c r="I13" s="81">
        <f>ROUND('BDI Principal'!D14,2)</f>
        <v>20.36</v>
      </c>
      <c r="J13" s="82">
        <f t="shared" si="0"/>
        <v>0</v>
      </c>
      <c r="K13" s="83"/>
      <c r="L13" s="84">
        <f t="shared" si="1"/>
        <v>0</v>
      </c>
      <c r="M13" s="85">
        <f t="shared" si="2"/>
        <v>0</v>
      </c>
      <c r="N13" s="86">
        <f t="shared" si="3"/>
        <v>0</v>
      </c>
      <c r="O13" s="87">
        <f t="shared" si="4"/>
        <v>0</v>
      </c>
      <c r="P13" s="88" t="s">
        <v>27</v>
      </c>
    </row>
    <row r="14" spans="1:16" ht="22.5" x14ac:dyDescent="0.25">
      <c r="A14" s="89" t="s">
        <v>57</v>
      </c>
      <c r="B14" s="90" t="s">
        <v>58</v>
      </c>
      <c r="C14" s="91" t="s">
        <v>47</v>
      </c>
      <c r="D14" s="92">
        <v>0.35</v>
      </c>
      <c r="E14" s="93">
        <v>9.75</v>
      </c>
      <c r="F14" s="94">
        <v>20.36</v>
      </c>
      <c r="G14" s="95">
        <v>11.74</v>
      </c>
      <c r="H14" s="96"/>
      <c r="I14" s="97">
        <f>ROUND('BDI Principal'!D14,2)</f>
        <v>20.36</v>
      </c>
      <c r="J14" s="98">
        <f t="shared" si="0"/>
        <v>0</v>
      </c>
      <c r="K14" s="99"/>
      <c r="L14" s="100">
        <f t="shared" si="1"/>
        <v>0</v>
      </c>
      <c r="M14" s="101">
        <f t="shared" si="2"/>
        <v>0</v>
      </c>
      <c r="N14" s="102">
        <f t="shared" si="3"/>
        <v>0</v>
      </c>
      <c r="O14" s="103">
        <f t="shared" si="4"/>
        <v>0</v>
      </c>
      <c r="P14" s="104" t="s">
        <v>27</v>
      </c>
    </row>
    <row r="15" spans="1:16" ht="45" x14ac:dyDescent="0.25">
      <c r="A15" s="105" t="s">
        <v>59</v>
      </c>
      <c r="B15" s="106" t="s">
        <v>60</v>
      </c>
      <c r="C15" s="107" t="s">
        <v>61</v>
      </c>
      <c r="D15" s="108">
        <v>0.5</v>
      </c>
      <c r="E15" s="109">
        <v>477.42</v>
      </c>
      <c r="F15" s="110">
        <v>20.36</v>
      </c>
      <c r="G15" s="111">
        <v>574.62</v>
      </c>
      <c r="H15" s="112"/>
      <c r="I15" s="113">
        <f>ROUND('BDI Principal'!D14,2)</f>
        <v>20.36</v>
      </c>
      <c r="J15" s="114">
        <f t="shared" si="0"/>
        <v>0</v>
      </c>
      <c r="K15" s="115"/>
      <c r="L15" s="116">
        <f t="shared" si="1"/>
        <v>0</v>
      </c>
      <c r="M15" s="117">
        <f t="shared" si="2"/>
        <v>0</v>
      </c>
      <c r="N15" s="118">
        <f t="shared" si="3"/>
        <v>0</v>
      </c>
      <c r="O15" s="119">
        <f t="shared" si="4"/>
        <v>0</v>
      </c>
      <c r="P15" s="120" t="s">
        <v>27</v>
      </c>
    </row>
    <row r="16" spans="1:16" x14ac:dyDescent="0.25">
      <c r="A16" s="121" t="s">
        <v>62</v>
      </c>
      <c r="B16" s="618" t="s">
        <v>63</v>
      </c>
      <c r="C16" s="619"/>
      <c r="D16" s="620"/>
      <c r="E16" s="621"/>
      <c r="F16" s="622"/>
      <c r="G16" s="623"/>
      <c r="H16" s="624"/>
      <c r="I16" s="625"/>
      <c r="J16" s="626"/>
      <c r="K16" s="627"/>
      <c r="L16" s="628"/>
      <c r="M16" s="122">
        <f>SUM(M17:M33)</f>
        <v>0</v>
      </c>
      <c r="N16" s="123">
        <f>SUM(N17:N33)</f>
        <v>0</v>
      </c>
      <c r="O16" s="124">
        <f>SUM(O17:O33)</f>
        <v>0</v>
      </c>
      <c r="P16" s="125" t="s">
        <v>44</v>
      </c>
    </row>
    <row r="17" spans="1:16" ht="33.75" x14ac:dyDescent="0.25">
      <c r="A17" s="126" t="s">
        <v>64</v>
      </c>
      <c r="B17" s="127" t="s">
        <v>65</v>
      </c>
      <c r="C17" s="128" t="s">
        <v>47</v>
      </c>
      <c r="D17" s="129">
        <v>2.5299999999999998</v>
      </c>
      <c r="E17" s="130">
        <v>166.98</v>
      </c>
      <c r="F17" s="131">
        <v>20.36</v>
      </c>
      <c r="G17" s="132">
        <v>200.98</v>
      </c>
      <c r="H17" s="133"/>
      <c r="I17" s="134">
        <f>ROUND('BDI Principal'!D14,2)</f>
        <v>20.36</v>
      </c>
      <c r="J17" s="135">
        <f t="shared" ref="J17:J33" si="5">ROUND((ROUND(H17,2)*I17/100)+ROUND(H17,2),2)</f>
        <v>0</v>
      </c>
      <c r="K17" s="136"/>
      <c r="L17" s="137">
        <f t="shared" ref="L17:L33" si="6">J17-K17</f>
        <v>0</v>
      </c>
      <c r="M17" s="138">
        <f t="shared" ref="M17:M33" si="7">ROUND(K17*D17,2)</f>
        <v>0</v>
      </c>
      <c r="N17" s="139">
        <f t="shared" ref="N17:N33" si="8">O17-M17</f>
        <v>0</v>
      </c>
      <c r="O17" s="140">
        <f t="shared" ref="O17:O33" si="9">ROUND(D17*J17,2)</f>
        <v>0</v>
      </c>
      <c r="P17" s="141" t="s">
        <v>27</v>
      </c>
    </row>
    <row r="18" spans="1:16" ht="33.75" x14ac:dyDescent="0.25">
      <c r="A18" s="142" t="s">
        <v>66</v>
      </c>
      <c r="B18" s="143" t="s">
        <v>67</v>
      </c>
      <c r="C18" s="144" t="s">
        <v>47</v>
      </c>
      <c r="D18" s="145">
        <v>4.57</v>
      </c>
      <c r="E18" s="146">
        <v>46.24</v>
      </c>
      <c r="F18" s="147">
        <v>20.36</v>
      </c>
      <c r="G18" s="148">
        <v>55.65</v>
      </c>
      <c r="H18" s="149"/>
      <c r="I18" s="150">
        <f>ROUND('BDI Principal'!D14,2)</f>
        <v>20.36</v>
      </c>
      <c r="J18" s="151">
        <f t="shared" si="5"/>
        <v>0</v>
      </c>
      <c r="K18" s="152"/>
      <c r="L18" s="153">
        <f t="shared" si="6"/>
        <v>0</v>
      </c>
      <c r="M18" s="154">
        <f t="shared" si="7"/>
        <v>0</v>
      </c>
      <c r="N18" s="155">
        <f t="shared" si="8"/>
        <v>0</v>
      </c>
      <c r="O18" s="156">
        <f t="shared" si="9"/>
        <v>0</v>
      </c>
      <c r="P18" s="157" t="s">
        <v>27</v>
      </c>
    </row>
    <row r="19" spans="1:16" ht="56.25" x14ac:dyDescent="0.25">
      <c r="A19" s="158" t="s">
        <v>68</v>
      </c>
      <c r="B19" s="159" t="s">
        <v>69</v>
      </c>
      <c r="C19" s="160" t="s">
        <v>47</v>
      </c>
      <c r="D19" s="161">
        <v>13.75</v>
      </c>
      <c r="E19" s="162">
        <v>61.32</v>
      </c>
      <c r="F19" s="163">
        <v>20.36</v>
      </c>
      <c r="G19" s="164">
        <v>73.8</v>
      </c>
      <c r="H19" s="165"/>
      <c r="I19" s="166">
        <f>ROUND('BDI Principal'!D14,2)</f>
        <v>20.36</v>
      </c>
      <c r="J19" s="167">
        <f t="shared" si="5"/>
        <v>0</v>
      </c>
      <c r="K19" s="168"/>
      <c r="L19" s="169">
        <f t="shared" si="6"/>
        <v>0</v>
      </c>
      <c r="M19" s="170">
        <f t="shared" si="7"/>
        <v>0</v>
      </c>
      <c r="N19" s="171">
        <f t="shared" si="8"/>
        <v>0</v>
      </c>
      <c r="O19" s="172">
        <f t="shared" si="9"/>
        <v>0</v>
      </c>
      <c r="P19" s="173" t="s">
        <v>27</v>
      </c>
    </row>
    <row r="20" spans="1:16" ht="56.25" x14ac:dyDescent="0.25">
      <c r="A20" s="174" t="s">
        <v>70</v>
      </c>
      <c r="B20" s="175" t="s">
        <v>71</v>
      </c>
      <c r="C20" s="176" t="s">
        <v>47</v>
      </c>
      <c r="D20" s="177">
        <v>2.88</v>
      </c>
      <c r="E20" s="178">
        <v>218.89</v>
      </c>
      <c r="F20" s="179">
        <v>20.36</v>
      </c>
      <c r="G20" s="180">
        <v>263.45999999999998</v>
      </c>
      <c r="H20" s="181"/>
      <c r="I20" s="182">
        <f>ROUND('BDI Principal'!D14,2)</f>
        <v>20.36</v>
      </c>
      <c r="J20" s="183">
        <f t="shared" si="5"/>
        <v>0</v>
      </c>
      <c r="K20" s="184"/>
      <c r="L20" s="185">
        <f t="shared" si="6"/>
        <v>0</v>
      </c>
      <c r="M20" s="186">
        <f t="shared" si="7"/>
        <v>0</v>
      </c>
      <c r="N20" s="187">
        <f t="shared" si="8"/>
        <v>0</v>
      </c>
      <c r="O20" s="188">
        <f t="shared" si="9"/>
        <v>0</v>
      </c>
      <c r="P20" s="189" t="s">
        <v>27</v>
      </c>
    </row>
    <row r="21" spans="1:16" ht="45" x14ac:dyDescent="0.25">
      <c r="A21" s="190" t="s">
        <v>72</v>
      </c>
      <c r="B21" s="191" t="s">
        <v>73</v>
      </c>
      <c r="C21" s="192" t="s">
        <v>47</v>
      </c>
      <c r="D21" s="193">
        <v>2.88</v>
      </c>
      <c r="E21" s="194">
        <v>55.36</v>
      </c>
      <c r="F21" s="195">
        <v>20.36</v>
      </c>
      <c r="G21" s="196">
        <v>66.63</v>
      </c>
      <c r="H21" s="197"/>
      <c r="I21" s="198">
        <f>ROUND('BDI Principal'!D14,2)</f>
        <v>20.36</v>
      </c>
      <c r="J21" s="199">
        <f t="shared" si="5"/>
        <v>0</v>
      </c>
      <c r="K21" s="200"/>
      <c r="L21" s="201">
        <f t="shared" si="6"/>
        <v>0</v>
      </c>
      <c r="M21" s="202">
        <f t="shared" si="7"/>
        <v>0</v>
      </c>
      <c r="N21" s="203">
        <f t="shared" si="8"/>
        <v>0</v>
      </c>
      <c r="O21" s="204">
        <f t="shared" si="9"/>
        <v>0</v>
      </c>
      <c r="P21" s="205" t="s">
        <v>27</v>
      </c>
    </row>
    <row r="22" spans="1:16" ht="56.25" x14ac:dyDescent="0.25">
      <c r="A22" s="206" t="s">
        <v>74</v>
      </c>
      <c r="B22" s="207" t="s">
        <v>75</v>
      </c>
      <c r="C22" s="208" t="s">
        <v>47</v>
      </c>
      <c r="D22" s="209">
        <v>30.89</v>
      </c>
      <c r="E22" s="210">
        <v>6.88</v>
      </c>
      <c r="F22" s="211">
        <v>20.36</v>
      </c>
      <c r="G22" s="212">
        <v>8.2799999999999994</v>
      </c>
      <c r="H22" s="213"/>
      <c r="I22" s="214">
        <f>ROUND('BDI Principal'!D14,2)</f>
        <v>20.36</v>
      </c>
      <c r="J22" s="215">
        <f t="shared" si="5"/>
        <v>0</v>
      </c>
      <c r="K22" s="216"/>
      <c r="L22" s="217">
        <f t="shared" si="6"/>
        <v>0</v>
      </c>
      <c r="M22" s="218">
        <f t="shared" si="7"/>
        <v>0</v>
      </c>
      <c r="N22" s="219">
        <f t="shared" si="8"/>
        <v>0</v>
      </c>
      <c r="O22" s="220">
        <f t="shared" si="9"/>
        <v>0</v>
      </c>
      <c r="P22" s="221" t="s">
        <v>27</v>
      </c>
    </row>
    <row r="23" spans="1:16" ht="45" x14ac:dyDescent="0.25">
      <c r="A23" s="222" t="s">
        <v>76</v>
      </c>
      <c r="B23" s="223" t="s">
        <v>77</v>
      </c>
      <c r="C23" s="224" t="s">
        <v>47</v>
      </c>
      <c r="D23" s="225">
        <v>30.89</v>
      </c>
      <c r="E23" s="226">
        <v>43.36</v>
      </c>
      <c r="F23" s="227">
        <v>20.36</v>
      </c>
      <c r="G23" s="228">
        <v>52.19</v>
      </c>
      <c r="H23" s="229"/>
      <c r="I23" s="230">
        <f>ROUND('BDI Principal'!D14,2)</f>
        <v>20.36</v>
      </c>
      <c r="J23" s="231">
        <f t="shared" si="5"/>
        <v>0</v>
      </c>
      <c r="K23" s="232"/>
      <c r="L23" s="233">
        <f t="shared" si="6"/>
        <v>0</v>
      </c>
      <c r="M23" s="234">
        <f t="shared" si="7"/>
        <v>0</v>
      </c>
      <c r="N23" s="235">
        <f t="shared" si="8"/>
        <v>0</v>
      </c>
      <c r="O23" s="236">
        <f t="shared" si="9"/>
        <v>0</v>
      </c>
      <c r="P23" s="237" t="s">
        <v>27</v>
      </c>
    </row>
    <row r="24" spans="1:16" ht="45" x14ac:dyDescent="0.25">
      <c r="A24" s="238" t="s">
        <v>78</v>
      </c>
      <c r="B24" s="239" t="s">
        <v>79</v>
      </c>
      <c r="C24" s="240" t="s">
        <v>47</v>
      </c>
      <c r="D24" s="241">
        <v>2.66</v>
      </c>
      <c r="E24" s="242">
        <v>834.42</v>
      </c>
      <c r="F24" s="243">
        <v>20.36</v>
      </c>
      <c r="G24" s="244">
        <v>1004.31</v>
      </c>
      <c r="H24" s="245"/>
      <c r="I24" s="246">
        <f>ROUND('BDI Principal'!D14,2)</f>
        <v>20.36</v>
      </c>
      <c r="J24" s="247">
        <f t="shared" si="5"/>
        <v>0</v>
      </c>
      <c r="K24" s="248"/>
      <c r="L24" s="249">
        <f t="shared" si="6"/>
        <v>0</v>
      </c>
      <c r="M24" s="250">
        <f t="shared" si="7"/>
        <v>0</v>
      </c>
      <c r="N24" s="251">
        <f t="shared" si="8"/>
        <v>0</v>
      </c>
      <c r="O24" s="252">
        <f t="shared" si="9"/>
        <v>0</v>
      </c>
      <c r="P24" s="253" t="s">
        <v>27</v>
      </c>
    </row>
    <row r="25" spans="1:16" ht="56.25" x14ac:dyDescent="0.25">
      <c r="A25" s="254" t="s">
        <v>80</v>
      </c>
      <c r="B25" s="255" t="s">
        <v>81</v>
      </c>
      <c r="C25" s="256" t="s">
        <v>47</v>
      </c>
      <c r="D25" s="257">
        <v>11.74</v>
      </c>
      <c r="E25" s="258">
        <v>52.53</v>
      </c>
      <c r="F25" s="259">
        <v>20.36</v>
      </c>
      <c r="G25" s="260">
        <v>63.23</v>
      </c>
      <c r="H25" s="261"/>
      <c r="I25" s="262">
        <f>ROUND('BDI Principal'!D14,2)</f>
        <v>20.36</v>
      </c>
      <c r="J25" s="263">
        <f t="shared" si="5"/>
        <v>0</v>
      </c>
      <c r="K25" s="264"/>
      <c r="L25" s="265">
        <f t="shared" si="6"/>
        <v>0</v>
      </c>
      <c r="M25" s="266">
        <f t="shared" si="7"/>
        <v>0</v>
      </c>
      <c r="N25" s="267">
        <f t="shared" si="8"/>
        <v>0</v>
      </c>
      <c r="O25" s="268">
        <f t="shared" si="9"/>
        <v>0</v>
      </c>
      <c r="P25" s="269" t="s">
        <v>27</v>
      </c>
    </row>
    <row r="26" spans="1:16" ht="33.75" x14ac:dyDescent="0.25">
      <c r="A26" s="270" t="s">
        <v>82</v>
      </c>
      <c r="B26" s="271" t="s">
        <v>83</v>
      </c>
      <c r="C26" s="272" t="s">
        <v>47</v>
      </c>
      <c r="D26" s="273">
        <v>6.62</v>
      </c>
      <c r="E26" s="274">
        <v>4.67</v>
      </c>
      <c r="F26" s="275">
        <v>20.36</v>
      </c>
      <c r="G26" s="276">
        <v>5.62</v>
      </c>
      <c r="H26" s="277"/>
      <c r="I26" s="278">
        <f>ROUND('BDI Principal'!D14,2)</f>
        <v>20.36</v>
      </c>
      <c r="J26" s="279">
        <f t="shared" si="5"/>
        <v>0</v>
      </c>
      <c r="K26" s="280"/>
      <c r="L26" s="281">
        <f t="shared" si="6"/>
        <v>0</v>
      </c>
      <c r="M26" s="282">
        <f t="shared" si="7"/>
        <v>0</v>
      </c>
      <c r="N26" s="283">
        <f t="shared" si="8"/>
        <v>0</v>
      </c>
      <c r="O26" s="284">
        <f t="shared" si="9"/>
        <v>0</v>
      </c>
      <c r="P26" s="285" t="s">
        <v>27</v>
      </c>
    </row>
    <row r="27" spans="1:16" ht="33.75" x14ac:dyDescent="0.25">
      <c r="A27" s="286" t="s">
        <v>84</v>
      </c>
      <c r="B27" s="287" t="s">
        <v>85</v>
      </c>
      <c r="C27" s="288" t="s">
        <v>47</v>
      </c>
      <c r="D27" s="289">
        <v>6.62</v>
      </c>
      <c r="E27" s="290">
        <v>13.88</v>
      </c>
      <c r="F27" s="291">
        <v>20.36</v>
      </c>
      <c r="G27" s="292">
        <v>16.71</v>
      </c>
      <c r="H27" s="293"/>
      <c r="I27" s="294">
        <f>ROUND('BDI Principal'!D14,2)</f>
        <v>20.36</v>
      </c>
      <c r="J27" s="295">
        <f t="shared" si="5"/>
        <v>0</v>
      </c>
      <c r="K27" s="296"/>
      <c r="L27" s="297">
        <f t="shared" si="6"/>
        <v>0</v>
      </c>
      <c r="M27" s="298">
        <f t="shared" si="7"/>
        <v>0</v>
      </c>
      <c r="N27" s="299">
        <f t="shared" si="8"/>
        <v>0</v>
      </c>
      <c r="O27" s="300">
        <f t="shared" si="9"/>
        <v>0</v>
      </c>
      <c r="P27" s="301" t="s">
        <v>27</v>
      </c>
    </row>
    <row r="28" spans="1:16" ht="33.75" x14ac:dyDescent="0.25">
      <c r="A28" s="302" t="s">
        <v>86</v>
      </c>
      <c r="B28" s="303" t="s">
        <v>87</v>
      </c>
      <c r="C28" s="304" t="s">
        <v>47</v>
      </c>
      <c r="D28" s="305">
        <v>13.35</v>
      </c>
      <c r="E28" s="306">
        <v>3.67</v>
      </c>
      <c r="F28" s="307">
        <v>20.36</v>
      </c>
      <c r="G28" s="308">
        <v>4.42</v>
      </c>
      <c r="H28" s="309"/>
      <c r="I28" s="310">
        <f>ROUND('BDI Principal'!D14,2)</f>
        <v>20.36</v>
      </c>
      <c r="J28" s="311">
        <f t="shared" si="5"/>
        <v>0</v>
      </c>
      <c r="K28" s="312"/>
      <c r="L28" s="313">
        <f t="shared" si="6"/>
        <v>0</v>
      </c>
      <c r="M28" s="314">
        <f t="shared" si="7"/>
        <v>0</v>
      </c>
      <c r="N28" s="315">
        <f t="shared" si="8"/>
        <v>0</v>
      </c>
      <c r="O28" s="316">
        <f t="shared" si="9"/>
        <v>0</v>
      </c>
      <c r="P28" s="317" t="s">
        <v>27</v>
      </c>
    </row>
    <row r="29" spans="1:16" ht="33.75" x14ac:dyDescent="0.25">
      <c r="A29" s="318" t="s">
        <v>88</v>
      </c>
      <c r="B29" s="319" t="s">
        <v>89</v>
      </c>
      <c r="C29" s="320" t="s">
        <v>47</v>
      </c>
      <c r="D29" s="321">
        <v>13.35</v>
      </c>
      <c r="E29" s="322">
        <v>11.43</v>
      </c>
      <c r="F29" s="323">
        <v>20.36</v>
      </c>
      <c r="G29" s="324">
        <v>13.76</v>
      </c>
      <c r="H29" s="325"/>
      <c r="I29" s="326">
        <f>ROUND('BDI Principal'!D14,2)</f>
        <v>20.36</v>
      </c>
      <c r="J29" s="327">
        <f t="shared" si="5"/>
        <v>0</v>
      </c>
      <c r="K29" s="328"/>
      <c r="L29" s="329">
        <f t="shared" si="6"/>
        <v>0</v>
      </c>
      <c r="M29" s="330">
        <f t="shared" si="7"/>
        <v>0</v>
      </c>
      <c r="N29" s="331">
        <f t="shared" si="8"/>
        <v>0</v>
      </c>
      <c r="O29" s="332">
        <f t="shared" si="9"/>
        <v>0</v>
      </c>
      <c r="P29" s="333" t="s">
        <v>27</v>
      </c>
    </row>
    <row r="30" spans="1:16" ht="45" x14ac:dyDescent="0.25">
      <c r="A30" s="334" t="s">
        <v>90</v>
      </c>
      <c r="B30" s="335" t="s">
        <v>91</v>
      </c>
      <c r="C30" s="336" t="s">
        <v>92</v>
      </c>
      <c r="D30" s="337">
        <v>2</v>
      </c>
      <c r="E30" s="338">
        <v>46.27</v>
      </c>
      <c r="F30" s="339">
        <v>20.36</v>
      </c>
      <c r="G30" s="340">
        <v>55.69</v>
      </c>
      <c r="H30" s="341"/>
      <c r="I30" s="342">
        <f>ROUND('BDI Principal'!D14,2)</f>
        <v>20.36</v>
      </c>
      <c r="J30" s="343">
        <f t="shared" si="5"/>
        <v>0</v>
      </c>
      <c r="K30" s="344"/>
      <c r="L30" s="345">
        <f t="shared" si="6"/>
        <v>0</v>
      </c>
      <c r="M30" s="346">
        <f t="shared" si="7"/>
        <v>0</v>
      </c>
      <c r="N30" s="347">
        <f t="shared" si="8"/>
        <v>0</v>
      </c>
      <c r="O30" s="348">
        <f t="shared" si="9"/>
        <v>0</v>
      </c>
      <c r="P30" s="349" t="s">
        <v>27</v>
      </c>
    </row>
    <row r="31" spans="1:16" ht="45" x14ac:dyDescent="0.25">
      <c r="A31" s="350" t="s">
        <v>93</v>
      </c>
      <c r="B31" s="351" t="s">
        <v>94</v>
      </c>
      <c r="C31" s="352" t="s">
        <v>95</v>
      </c>
      <c r="D31" s="353">
        <v>4.3</v>
      </c>
      <c r="E31" s="354">
        <v>26.22</v>
      </c>
      <c r="F31" s="355">
        <v>20.36</v>
      </c>
      <c r="G31" s="356">
        <v>31.56</v>
      </c>
      <c r="H31" s="357"/>
      <c r="I31" s="358">
        <f>ROUND('BDI Principal'!D14,2)</f>
        <v>20.36</v>
      </c>
      <c r="J31" s="359">
        <f t="shared" si="5"/>
        <v>0</v>
      </c>
      <c r="K31" s="360"/>
      <c r="L31" s="361">
        <f t="shared" si="6"/>
        <v>0</v>
      </c>
      <c r="M31" s="362">
        <f t="shared" si="7"/>
        <v>0</v>
      </c>
      <c r="N31" s="363">
        <f t="shared" si="8"/>
        <v>0</v>
      </c>
      <c r="O31" s="364">
        <f t="shared" si="9"/>
        <v>0</v>
      </c>
      <c r="P31" s="365" t="s">
        <v>27</v>
      </c>
    </row>
    <row r="32" spans="1:16" ht="33.75" x14ac:dyDescent="0.25">
      <c r="A32" s="366" t="s">
        <v>96</v>
      </c>
      <c r="B32" s="367" t="s">
        <v>97</v>
      </c>
      <c r="C32" s="368" t="s">
        <v>92</v>
      </c>
      <c r="D32" s="369">
        <v>4</v>
      </c>
      <c r="E32" s="370">
        <v>8.56</v>
      </c>
      <c r="F32" s="371">
        <v>20.36</v>
      </c>
      <c r="G32" s="372">
        <v>10.3</v>
      </c>
      <c r="H32" s="373"/>
      <c r="I32" s="374">
        <f>ROUND('BDI Principal'!D14,2)</f>
        <v>20.36</v>
      </c>
      <c r="J32" s="375">
        <f t="shared" si="5"/>
        <v>0</v>
      </c>
      <c r="K32" s="376"/>
      <c r="L32" s="377">
        <f t="shared" si="6"/>
        <v>0</v>
      </c>
      <c r="M32" s="378">
        <f t="shared" si="7"/>
        <v>0</v>
      </c>
      <c r="N32" s="379">
        <f t="shared" si="8"/>
        <v>0</v>
      </c>
      <c r="O32" s="380">
        <f t="shared" si="9"/>
        <v>0</v>
      </c>
      <c r="P32" s="381" t="s">
        <v>27</v>
      </c>
    </row>
    <row r="33" spans="1:16" ht="22.5" x14ac:dyDescent="0.25">
      <c r="A33" s="382" t="s">
        <v>98</v>
      </c>
      <c r="B33" s="383" t="s">
        <v>99</v>
      </c>
      <c r="C33" s="384" t="s">
        <v>52</v>
      </c>
      <c r="D33" s="385">
        <v>0.89</v>
      </c>
      <c r="E33" s="386">
        <v>119.57</v>
      </c>
      <c r="F33" s="387">
        <v>20.36</v>
      </c>
      <c r="G33" s="388">
        <v>143.91</v>
      </c>
      <c r="H33" s="389"/>
      <c r="I33" s="390">
        <f>ROUND('BDI Principal'!D14,2)</f>
        <v>20.36</v>
      </c>
      <c r="J33" s="391">
        <f t="shared" si="5"/>
        <v>0</v>
      </c>
      <c r="K33" s="392"/>
      <c r="L33" s="393">
        <f t="shared" si="6"/>
        <v>0</v>
      </c>
      <c r="M33" s="394">
        <f t="shared" si="7"/>
        <v>0</v>
      </c>
      <c r="N33" s="395">
        <f t="shared" si="8"/>
        <v>0</v>
      </c>
      <c r="O33" s="396">
        <f t="shared" si="9"/>
        <v>0</v>
      </c>
      <c r="P33" s="397" t="s">
        <v>27</v>
      </c>
    </row>
    <row r="34" spans="1:16" x14ac:dyDescent="0.25">
      <c r="A34" s="398" t="s">
        <v>100</v>
      </c>
      <c r="B34" s="629" t="s">
        <v>101</v>
      </c>
      <c r="C34" s="630"/>
      <c r="D34" s="631"/>
      <c r="E34" s="632"/>
      <c r="F34" s="633"/>
      <c r="G34" s="634"/>
      <c r="H34" s="635"/>
      <c r="I34" s="636"/>
      <c r="J34" s="637"/>
      <c r="K34" s="638"/>
      <c r="L34" s="639"/>
      <c r="M34" s="399">
        <f>SUM(M35:M36)</f>
        <v>0</v>
      </c>
      <c r="N34" s="400">
        <f>SUM(N35:N36)</f>
        <v>0</v>
      </c>
      <c r="O34" s="401">
        <f>SUM(O35:O36)</f>
        <v>0</v>
      </c>
      <c r="P34" s="402" t="s">
        <v>44</v>
      </c>
    </row>
    <row r="35" spans="1:16" ht="33.75" x14ac:dyDescent="0.25">
      <c r="A35" s="403" t="s">
        <v>102</v>
      </c>
      <c r="B35" s="404" t="s">
        <v>51</v>
      </c>
      <c r="C35" s="405" t="s">
        <v>52</v>
      </c>
      <c r="D35" s="406">
        <v>0.05</v>
      </c>
      <c r="E35" s="407">
        <v>56.86</v>
      </c>
      <c r="F35" s="408">
        <v>20.36</v>
      </c>
      <c r="G35" s="409">
        <v>68.44</v>
      </c>
      <c r="H35" s="410"/>
      <c r="I35" s="411">
        <f>ROUND('BDI Principal'!D14,2)</f>
        <v>20.36</v>
      </c>
      <c r="J35" s="412">
        <f>ROUND((ROUND(H35,2)*I35/100)+ROUND(H35,2),2)</f>
        <v>0</v>
      </c>
      <c r="K35" s="413"/>
      <c r="L35" s="414">
        <f>J35-K35</f>
        <v>0</v>
      </c>
      <c r="M35" s="415">
        <f>ROUND(K35*D35,2)</f>
        <v>0</v>
      </c>
      <c r="N35" s="416">
        <f>O35-M35</f>
        <v>0</v>
      </c>
      <c r="O35" s="417">
        <f>ROUND(D35*J35,2)</f>
        <v>0</v>
      </c>
      <c r="P35" s="418" t="s">
        <v>27</v>
      </c>
    </row>
    <row r="36" spans="1:16" ht="22.5" x14ac:dyDescent="0.25">
      <c r="A36" s="419" t="s">
        <v>103</v>
      </c>
      <c r="B36" s="420" t="s">
        <v>104</v>
      </c>
      <c r="C36" s="421" t="s">
        <v>92</v>
      </c>
      <c r="D36" s="422">
        <v>4</v>
      </c>
      <c r="E36" s="423">
        <v>8.56</v>
      </c>
      <c r="F36" s="424">
        <v>20.36</v>
      </c>
      <c r="G36" s="425">
        <v>10.3</v>
      </c>
      <c r="H36" s="426"/>
      <c r="I36" s="427">
        <f>ROUND('BDI Principal'!D14,2)</f>
        <v>20.36</v>
      </c>
      <c r="J36" s="428">
        <f>ROUND((ROUND(H36,2)*I36/100)+ROUND(H36,2),2)</f>
        <v>0</v>
      </c>
      <c r="K36" s="429"/>
      <c r="L36" s="430">
        <f>J36-K36</f>
        <v>0</v>
      </c>
      <c r="M36" s="431">
        <f>ROUND(K36*D36,2)</f>
        <v>0</v>
      </c>
      <c r="N36" s="432">
        <f>O36-M36</f>
        <v>0</v>
      </c>
      <c r="O36" s="433">
        <f>ROUND(D36*J36,2)</f>
        <v>0</v>
      </c>
      <c r="P36" s="434" t="s">
        <v>27</v>
      </c>
    </row>
    <row r="37" spans="1:16" x14ac:dyDescent="0.25">
      <c r="A37" s="435" t="s">
        <v>105</v>
      </c>
      <c r="B37" s="640" t="s">
        <v>106</v>
      </c>
      <c r="C37" s="641"/>
      <c r="D37" s="642"/>
      <c r="E37" s="643"/>
      <c r="F37" s="644"/>
      <c r="G37" s="645"/>
      <c r="H37" s="646"/>
      <c r="I37" s="647"/>
      <c r="J37" s="648"/>
      <c r="K37" s="649"/>
      <c r="L37" s="650"/>
      <c r="M37" s="436">
        <f>SUM(M38:M38)</f>
        <v>0</v>
      </c>
      <c r="N37" s="437">
        <f>SUM(N38:N38)</f>
        <v>0</v>
      </c>
      <c r="O37" s="438">
        <f>SUM(O38:O38)</f>
        <v>0</v>
      </c>
      <c r="P37" s="439" t="s">
        <v>44</v>
      </c>
    </row>
    <row r="38" spans="1:16" ht="45" x14ac:dyDescent="0.25">
      <c r="A38" s="440" t="s">
        <v>107</v>
      </c>
      <c r="B38" s="441" t="s">
        <v>108</v>
      </c>
      <c r="C38" s="442" t="s">
        <v>47</v>
      </c>
      <c r="D38" s="443">
        <v>2.5299999999999998</v>
      </c>
      <c r="E38" s="444">
        <v>2.64</v>
      </c>
      <c r="F38" s="445">
        <v>20.36</v>
      </c>
      <c r="G38" s="446">
        <v>3.18</v>
      </c>
      <c r="H38" s="447"/>
      <c r="I38" s="448">
        <f>ROUND('BDI Principal'!D14,2)</f>
        <v>20.36</v>
      </c>
      <c r="J38" s="449">
        <f>ROUND((ROUND(H38,2)*I38/100)+ROUND(H38,2),2)</f>
        <v>0</v>
      </c>
      <c r="K38" s="450"/>
      <c r="L38" s="451">
        <f>J38-K38</f>
        <v>0</v>
      </c>
      <c r="M38" s="452">
        <f>ROUND(K38*D38,2)</f>
        <v>0</v>
      </c>
      <c r="N38" s="453">
        <f>O38-M38</f>
        <v>0</v>
      </c>
      <c r="O38" s="454">
        <f>ROUND(D38*J38,2)</f>
        <v>0</v>
      </c>
      <c r="P38" s="455" t="s">
        <v>27</v>
      </c>
    </row>
    <row r="39" spans="1:16" x14ac:dyDescent="0.25">
      <c r="A39" s="651" t="s">
        <v>109</v>
      </c>
      <c r="B39" s="599"/>
      <c r="C39" s="599"/>
      <c r="D39" s="599"/>
      <c r="E39" s="599"/>
      <c r="F39" s="599"/>
      <c r="G39" s="599"/>
      <c r="H39" s="599"/>
      <c r="I39" s="599"/>
      <c r="J39" s="599"/>
      <c r="K39" s="599"/>
      <c r="L39" s="599"/>
      <c r="M39" s="456">
        <f>M8+M16+M34+M37</f>
        <v>0</v>
      </c>
      <c r="N39" s="457">
        <f>N8+N16+N34+N37</f>
        <v>0</v>
      </c>
      <c r="O39" s="458">
        <f>O8+O16+O34+O37</f>
        <v>0</v>
      </c>
    </row>
    <row r="41" spans="1:16" x14ac:dyDescent="0.25">
      <c r="A41" s="652" t="s">
        <v>110</v>
      </c>
      <c r="B41" s="599"/>
      <c r="C41" s="599"/>
      <c r="D41" s="599"/>
      <c r="E41" s="599"/>
      <c r="F41" s="599"/>
    </row>
    <row r="42" spans="1:16" x14ac:dyDescent="0.25">
      <c r="A42" s="653" t="s">
        <v>111</v>
      </c>
      <c r="B42" s="599"/>
      <c r="C42" s="599"/>
      <c r="D42" s="599"/>
      <c r="E42" s="599"/>
      <c r="F42" s="599"/>
    </row>
    <row r="49" spans="5:9" x14ac:dyDescent="0.25">
      <c r="E49" s="654">
        <f>DADOS!C11</f>
        <v>0</v>
      </c>
      <c r="F49" s="654"/>
      <c r="G49" s="654"/>
      <c r="H49" s="654"/>
      <c r="I49" s="654"/>
    </row>
    <row r="50" spans="5:9" x14ac:dyDescent="0.25">
      <c r="E50" s="655">
        <f>DADOS!C12</f>
        <v>0</v>
      </c>
      <c r="F50" s="599"/>
      <c r="G50" s="599"/>
      <c r="H50" s="599"/>
      <c r="I50" s="599"/>
    </row>
  </sheetData>
  <sheetProtection password="BF59" sheet="1" objects="1" scenarios="1" selectLockedCells="1"/>
  <mergeCells count="13">
    <mergeCell ref="A42:F42"/>
    <mergeCell ref="E49:I49"/>
    <mergeCell ref="E50:I50"/>
    <mergeCell ref="B16:L16"/>
    <mergeCell ref="B34:L34"/>
    <mergeCell ref="B37:L37"/>
    <mergeCell ref="A39:L39"/>
    <mergeCell ref="A41:F41"/>
    <mergeCell ref="B4:F4"/>
    <mergeCell ref="H4:I4"/>
    <mergeCell ref="B5:C5"/>
    <mergeCell ref="E5:G5"/>
    <mergeCell ref="B8:L8"/>
  </mergeCells>
  <pageMargins left="0.5" right="0.5" top="0.75" bottom="0.75" header="0.5" footer="0.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"/>
  <sheetViews>
    <sheetView workbookViewId="0"/>
  </sheetViews>
  <sheetFormatPr defaultRowHeight="15" x14ac:dyDescent="0.25"/>
  <cols>
    <col min="1" max="1" width="10" customWidth="1"/>
    <col min="2" max="2" width="50" customWidth="1"/>
    <col min="3" max="7" width="15" customWidth="1"/>
  </cols>
  <sheetData>
    <row r="1" spans="1:9" x14ac:dyDescent="0.25">
      <c r="A1" s="459" t="s">
        <v>0</v>
      </c>
    </row>
    <row r="2" spans="1:9" x14ac:dyDescent="0.25">
      <c r="A2" s="459" t="s">
        <v>20</v>
      </c>
    </row>
    <row r="3" spans="1:9" x14ac:dyDescent="0.25">
      <c r="A3" s="459" t="s">
        <v>21</v>
      </c>
      <c r="B3" s="2">
        <f>DADOS!C3</f>
        <v>45951</v>
      </c>
    </row>
    <row r="4" spans="1:9" x14ac:dyDescent="0.25">
      <c r="A4" s="459" t="s">
        <v>22</v>
      </c>
      <c r="B4" s="656">
        <f>DADOS!C7</f>
        <v>0</v>
      </c>
      <c r="C4" s="599"/>
      <c r="D4" s="599"/>
      <c r="E4" s="599"/>
      <c r="F4" s="599"/>
      <c r="G4" s="459" t="s">
        <v>23</v>
      </c>
      <c r="H4" s="657" t="str">
        <f>DADOS!C9</f>
        <v/>
      </c>
      <c r="I4" s="599"/>
    </row>
    <row r="5" spans="1:9" x14ac:dyDescent="0.25">
      <c r="A5" s="459" t="s">
        <v>24</v>
      </c>
      <c r="B5" s="658" t="str">
        <f>DADOS!C8</f>
        <v/>
      </c>
      <c r="C5" s="656" t="s">
        <v>8</v>
      </c>
      <c r="D5" s="459" t="s">
        <v>25</v>
      </c>
      <c r="E5" s="656">
        <f>DADOS!C13</f>
        <v>0</v>
      </c>
      <c r="F5" s="656" t="s">
        <v>8</v>
      </c>
      <c r="G5" s="656" t="s">
        <v>8</v>
      </c>
      <c r="H5" s="459" t="s">
        <v>26</v>
      </c>
      <c r="I5" s="459">
        <f>DADOS!C14</f>
        <v>0</v>
      </c>
    </row>
    <row r="7" spans="1:9" x14ac:dyDescent="0.25">
      <c r="A7" s="460" t="s">
        <v>27</v>
      </c>
      <c r="B7" s="461" t="s">
        <v>44</v>
      </c>
      <c r="C7" s="462" t="s">
        <v>41</v>
      </c>
      <c r="D7" s="463" t="s">
        <v>112</v>
      </c>
      <c r="E7" s="464" t="s">
        <v>113</v>
      </c>
      <c r="F7" s="465" t="s">
        <v>114</v>
      </c>
      <c r="G7" s="466" t="s">
        <v>115</v>
      </c>
    </row>
    <row r="8" spans="1:9" x14ac:dyDescent="0.25">
      <c r="A8" s="467" t="s">
        <v>42</v>
      </c>
      <c r="B8" s="468" t="s">
        <v>43</v>
      </c>
      <c r="C8" s="596">
        <f>Orçamento!O8</f>
        <v>0</v>
      </c>
      <c r="D8" s="469">
        <v>100</v>
      </c>
      <c r="E8" s="470">
        <f>C8*D8/100</f>
        <v>0</v>
      </c>
      <c r="F8" s="471">
        <f t="shared" ref="F8:G11" si="0">D8</f>
        <v>100</v>
      </c>
      <c r="G8" s="472">
        <f t="shared" si="0"/>
        <v>0</v>
      </c>
    </row>
    <row r="9" spans="1:9" x14ac:dyDescent="0.25">
      <c r="A9" s="473" t="s">
        <v>62</v>
      </c>
      <c r="B9" s="474" t="s">
        <v>63</v>
      </c>
      <c r="C9" s="596">
        <f>Orçamento!O16</f>
        <v>0</v>
      </c>
      <c r="D9" s="475">
        <v>100</v>
      </c>
      <c r="E9" s="476">
        <f>C9*D9/100</f>
        <v>0</v>
      </c>
      <c r="F9" s="477">
        <f t="shared" si="0"/>
        <v>100</v>
      </c>
      <c r="G9" s="478">
        <f t="shared" si="0"/>
        <v>0</v>
      </c>
    </row>
    <row r="10" spans="1:9" x14ac:dyDescent="0.25">
      <c r="A10" s="479" t="s">
        <v>100</v>
      </c>
      <c r="B10" s="480" t="s">
        <v>101</v>
      </c>
      <c r="C10" s="596">
        <f>Orçamento!O34</f>
        <v>0</v>
      </c>
      <c r="D10" s="481">
        <v>100</v>
      </c>
      <c r="E10" s="482">
        <f>C10*D10/100</f>
        <v>0</v>
      </c>
      <c r="F10" s="483">
        <f t="shared" si="0"/>
        <v>100</v>
      </c>
      <c r="G10" s="484">
        <f t="shared" si="0"/>
        <v>0</v>
      </c>
    </row>
    <row r="11" spans="1:9" x14ac:dyDescent="0.25">
      <c r="A11" s="485" t="s">
        <v>105</v>
      </c>
      <c r="B11" s="486" t="s">
        <v>106</v>
      </c>
      <c r="C11" s="596">
        <f>Orçamento!O37</f>
        <v>0</v>
      </c>
      <c r="D11" s="487">
        <v>100</v>
      </c>
      <c r="E11" s="488">
        <f>C11*D11/100</f>
        <v>0</v>
      </c>
      <c r="F11" s="489">
        <f t="shared" si="0"/>
        <v>100</v>
      </c>
      <c r="G11" s="490">
        <f t="shared" si="0"/>
        <v>0</v>
      </c>
    </row>
    <row r="12" spans="1:9" x14ac:dyDescent="0.25">
      <c r="A12" s="661" t="s">
        <v>116</v>
      </c>
      <c r="B12" s="662"/>
      <c r="C12" s="491">
        <f>SUM(C8:C11)</f>
        <v>0</v>
      </c>
      <c r="D12" s="659">
        <f>SUM(E8:E11)</f>
        <v>0</v>
      </c>
      <c r="E12" s="660"/>
      <c r="F12" s="492" t="e">
        <f>(G12/C12)*100</f>
        <v>#DIV/0!</v>
      </c>
      <c r="G12" s="493">
        <f>SUM(G8:G11)</f>
        <v>0</v>
      </c>
    </row>
  </sheetData>
  <sheetProtection password="BF59" sheet="1" objects="1" scenarios="1" selectLockedCells="1"/>
  <mergeCells count="6">
    <mergeCell ref="B4:F4"/>
    <mergeCell ref="H4:I4"/>
    <mergeCell ref="B5:C5"/>
    <mergeCell ref="E5:G5"/>
    <mergeCell ref="D12:E12"/>
    <mergeCell ref="A12:B12"/>
  </mergeCells>
  <pageMargins left="0.5" right="0.5" top="0.75" bottom="0.75" header="0.5" footer="0.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0"/>
  <sheetViews>
    <sheetView workbookViewId="0"/>
  </sheetViews>
  <sheetFormatPr defaultRowHeight="15" x14ac:dyDescent="0.25"/>
  <cols>
    <col min="1" max="1" width="10" customWidth="1"/>
    <col min="2" max="4" width="15" customWidth="1"/>
    <col min="5" max="9" width="10" customWidth="1"/>
  </cols>
  <sheetData>
    <row r="1" spans="1:10" x14ac:dyDescent="0.25">
      <c r="A1" s="494" t="s">
        <v>0</v>
      </c>
    </row>
    <row r="2" spans="1:10" x14ac:dyDescent="0.25">
      <c r="A2" s="494" t="s">
        <v>20</v>
      </c>
    </row>
    <row r="3" spans="1:10" x14ac:dyDescent="0.25">
      <c r="A3" s="494" t="s">
        <v>21</v>
      </c>
      <c r="B3" s="2">
        <f>DADOS!C3</f>
        <v>45951</v>
      </c>
    </row>
    <row r="4" spans="1:10" x14ac:dyDescent="0.25">
      <c r="A4" s="494" t="s">
        <v>22</v>
      </c>
      <c r="B4" s="663">
        <f>DADOS!C7</f>
        <v>0</v>
      </c>
      <c r="C4" s="599"/>
      <c r="D4" s="599"/>
      <c r="E4" s="599"/>
      <c r="F4" s="599"/>
      <c r="G4" s="494" t="s">
        <v>23</v>
      </c>
      <c r="H4" s="664" t="str">
        <f>DADOS!C9</f>
        <v/>
      </c>
      <c r="I4" s="599"/>
    </row>
    <row r="5" spans="1:10" x14ac:dyDescent="0.25">
      <c r="A5" s="494" t="s">
        <v>24</v>
      </c>
      <c r="B5" s="665" t="str">
        <f>DADOS!C8</f>
        <v/>
      </c>
      <c r="C5" s="663" t="s">
        <v>8</v>
      </c>
      <c r="D5" s="494" t="s">
        <v>25</v>
      </c>
      <c r="E5" s="663">
        <f>DADOS!C13</f>
        <v>0</v>
      </c>
      <c r="F5" s="663" t="s">
        <v>8</v>
      </c>
      <c r="G5" s="663" t="s">
        <v>8</v>
      </c>
      <c r="H5" s="494" t="s">
        <v>26</v>
      </c>
      <c r="I5" s="494">
        <f>DADOS!C14</f>
        <v>0</v>
      </c>
    </row>
    <row r="7" spans="1:10" x14ac:dyDescent="0.25">
      <c r="A7" s="495" t="s">
        <v>27</v>
      </c>
      <c r="B7" s="496" t="s">
        <v>117</v>
      </c>
      <c r="C7" s="497" t="s">
        <v>118</v>
      </c>
      <c r="D7" s="498" t="s">
        <v>119</v>
      </c>
      <c r="E7" s="666" t="s">
        <v>120</v>
      </c>
      <c r="F7" s="667"/>
      <c r="G7" s="668"/>
      <c r="H7" s="669"/>
      <c r="I7" s="670"/>
    </row>
    <row r="8" spans="1:10" x14ac:dyDescent="0.25">
      <c r="A8" s="499" t="s">
        <v>121</v>
      </c>
      <c r="B8" s="500">
        <v>3</v>
      </c>
      <c r="C8" s="501">
        <v>5.5</v>
      </c>
      <c r="D8" s="502">
        <v>3.55</v>
      </c>
      <c r="E8" s="671" t="s">
        <v>122</v>
      </c>
      <c r="F8" s="672"/>
      <c r="G8" s="673"/>
      <c r="H8" s="674"/>
      <c r="I8" s="675"/>
      <c r="J8" s="503">
        <f t="shared" ref="J8:J13" si="0">D8/100</f>
        <v>3.5499999999999997E-2</v>
      </c>
    </row>
    <row r="9" spans="1:10" x14ac:dyDescent="0.25">
      <c r="A9" s="504" t="s">
        <v>123</v>
      </c>
      <c r="B9" s="505">
        <v>0.8</v>
      </c>
      <c r="C9" s="506">
        <v>1</v>
      </c>
      <c r="D9" s="507">
        <v>0.9</v>
      </c>
      <c r="E9" s="676" t="s">
        <v>124</v>
      </c>
      <c r="F9" s="677"/>
      <c r="G9" s="678"/>
      <c r="H9" s="679"/>
      <c r="I9" s="680"/>
      <c r="J9" s="508">
        <f t="shared" si="0"/>
        <v>9.0000000000000011E-3</v>
      </c>
    </row>
    <row r="10" spans="1:10" x14ac:dyDescent="0.25">
      <c r="A10" s="509" t="s">
        <v>125</v>
      </c>
      <c r="B10" s="510">
        <v>0.97</v>
      </c>
      <c r="C10" s="511">
        <v>1.27</v>
      </c>
      <c r="D10" s="512">
        <v>1.1000000000000001</v>
      </c>
      <c r="E10" s="681" t="s">
        <v>126</v>
      </c>
      <c r="F10" s="682"/>
      <c r="G10" s="683"/>
      <c r="H10" s="684"/>
      <c r="I10" s="685"/>
      <c r="J10" s="513">
        <f t="shared" si="0"/>
        <v>1.1000000000000001E-2</v>
      </c>
    </row>
    <row r="11" spans="1:10" x14ac:dyDescent="0.25">
      <c r="A11" s="514" t="s">
        <v>127</v>
      </c>
      <c r="B11" s="515">
        <v>0.59</v>
      </c>
      <c r="C11" s="516">
        <v>1.39</v>
      </c>
      <c r="D11" s="517">
        <v>1.02</v>
      </c>
      <c r="E11" s="686" t="s">
        <v>128</v>
      </c>
      <c r="F11" s="687"/>
      <c r="G11" s="688"/>
      <c r="H11" s="689"/>
      <c r="I11" s="690"/>
      <c r="J11" s="518">
        <f t="shared" si="0"/>
        <v>1.0200000000000001E-2</v>
      </c>
    </row>
    <row r="12" spans="1:10" x14ac:dyDescent="0.25">
      <c r="A12" s="519" t="s">
        <v>129</v>
      </c>
      <c r="B12" s="520">
        <v>6.16</v>
      </c>
      <c r="C12" s="521">
        <v>8.9600000000000009</v>
      </c>
      <c r="D12" s="522">
        <v>6.5</v>
      </c>
      <c r="E12" s="691" t="s">
        <v>130</v>
      </c>
      <c r="F12" s="692"/>
      <c r="G12" s="693"/>
      <c r="H12" s="694"/>
      <c r="I12" s="695"/>
      <c r="J12" s="523">
        <f t="shared" si="0"/>
        <v>6.5000000000000002E-2</v>
      </c>
    </row>
    <row r="13" spans="1:10" x14ac:dyDescent="0.25">
      <c r="A13" s="524" t="s">
        <v>131</v>
      </c>
      <c r="B13" s="525">
        <v>5.65</v>
      </c>
      <c r="C13" s="526">
        <v>10.65</v>
      </c>
      <c r="D13" s="527">
        <f>I15+I18+I19</f>
        <v>5.65</v>
      </c>
      <c r="E13" s="696" t="s">
        <v>132</v>
      </c>
      <c r="F13" s="697"/>
      <c r="G13" s="698"/>
      <c r="H13" s="699"/>
      <c r="I13" s="700"/>
      <c r="J13" s="528">
        <f t="shared" si="0"/>
        <v>5.6500000000000002E-2</v>
      </c>
    </row>
    <row r="14" spans="1:10" x14ac:dyDescent="0.25">
      <c r="C14" s="529" t="s">
        <v>133</v>
      </c>
      <c r="D14" s="530">
        <f>ROUND(((((1+J8+J9+J10)*(1+J11)*(1+J12)/(1-J15-J18))-1)*100),2)</f>
        <v>20.36</v>
      </c>
    </row>
    <row r="15" spans="1:10" x14ac:dyDescent="0.25">
      <c r="F15" s="701" t="s">
        <v>134</v>
      </c>
      <c r="G15" s="702"/>
      <c r="H15" s="703"/>
      <c r="I15" s="531">
        <v>3.65</v>
      </c>
      <c r="J15" s="532">
        <f>I15/100</f>
        <v>3.6499999999999998E-2</v>
      </c>
    </row>
    <row r="16" spans="1:10" x14ac:dyDescent="0.25">
      <c r="F16" s="704" t="s">
        <v>135</v>
      </c>
      <c r="G16" s="705"/>
      <c r="H16" s="706"/>
      <c r="I16" s="533">
        <v>2</v>
      </c>
      <c r="J16" s="534">
        <f>I16/100</f>
        <v>0.02</v>
      </c>
    </row>
    <row r="17" spans="5:10" x14ac:dyDescent="0.25">
      <c r="F17" s="707" t="s">
        <v>136</v>
      </c>
      <c r="G17" s="708"/>
      <c r="H17" s="709"/>
      <c r="I17" s="535">
        <v>100</v>
      </c>
    </row>
    <row r="18" spans="5:10" x14ac:dyDescent="0.25">
      <c r="F18" s="710" t="s">
        <v>137</v>
      </c>
      <c r="G18" s="711"/>
      <c r="H18" s="712"/>
      <c r="I18" s="536">
        <f>((I17*I16)/100)</f>
        <v>2</v>
      </c>
      <c r="J18" s="537">
        <f>I18/100</f>
        <v>0.02</v>
      </c>
    </row>
    <row r="19" spans="5:10" x14ac:dyDescent="0.25">
      <c r="F19" s="713" t="s">
        <v>138</v>
      </c>
      <c r="G19" s="714"/>
      <c r="H19" s="715"/>
      <c r="I19" s="538">
        <v>0</v>
      </c>
    </row>
    <row r="29" spans="5:10" x14ac:dyDescent="0.25">
      <c r="E29" s="716">
        <f>DADOS!C11</f>
        <v>0</v>
      </c>
      <c r="F29" s="716"/>
      <c r="G29" s="716"/>
      <c r="H29" s="716"/>
      <c r="I29" s="716"/>
    </row>
    <row r="30" spans="5:10" x14ac:dyDescent="0.25">
      <c r="E30" s="717">
        <f>DADOS!C12</f>
        <v>0</v>
      </c>
      <c r="F30" s="599"/>
      <c r="G30" s="599"/>
      <c r="H30" s="599"/>
      <c r="I30" s="599"/>
    </row>
  </sheetData>
  <sheetProtection password="BF59" sheet="1" objects="1" scenarios="1" selectLockedCells="1"/>
  <mergeCells count="18">
    <mergeCell ref="F19:H19"/>
    <mergeCell ref="E29:I29"/>
    <mergeCell ref="E30:I30"/>
    <mergeCell ref="E13:I13"/>
    <mergeCell ref="F15:H15"/>
    <mergeCell ref="F16:H16"/>
    <mergeCell ref="F17:H17"/>
    <mergeCell ref="F18:H18"/>
    <mergeCell ref="E8:I8"/>
    <mergeCell ref="E9:I9"/>
    <mergeCell ref="E10:I10"/>
    <mergeCell ref="E11:I11"/>
    <mergeCell ref="E12:I12"/>
    <mergeCell ref="B4:F4"/>
    <mergeCell ref="H4:I4"/>
    <mergeCell ref="B5:C5"/>
    <mergeCell ref="E5:G5"/>
    <mergeCell ref="E7:I7"/>
  </mergeCells>
  <pageMargins left="0.5" right="0.5" top="0.75" bottom="0.75" header="0.5" footer="0.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7"/>
  <sheetViews>
    <sheetView workbookViewId="0"/>
  </sheetViews>
  <sheetFormatPr defaultRowHeight="15" x14ac:dyDescent="0.25"/>
  <cols>
    <col min="1" max="1" width="10" customWidth="1"/>
    <col min="2" max="4" width="15" customWidth="1"/>
    <col min="5" max="9" width="10" customWidth="1"/>
  </cols>
  <sheetData>
    <row r="1" spans="1:10" x14ac:dyDescent="0.25">
      <c r="A1" s="539" t="s">
        <v>0</v>
      </c>
    </row>
    <row r="2" spans="1:10" x14ac:dyDescent="0.25">
      <c r="A2" s="539" t="s">
        <v>20</v>
      </c>
    </row>
    <row r="3" spans="1:10" x14ac:dyDescent="0.25">
      <c r="A3" s="539" t="s">
        <v>21</v>
      </c>
      <c r="B3" s="2">
        <f>DADOS!C3</f>
        <v>45951</v>
      </c>
    </row>
    <row r="4" spans="1:10" x14ac:dyDescent="0.25">
      <c r="A4" s="539" t="s">
        <v>22</v>
      </c>
      <c r="B4" s="718">
        <f>DADOS!C7</f>
        <v>0</v>
      </c>
      <c r="C4" s="599"/>
      <c r="D4" s="599"/>
      <c r="E4" s="599"/>
      <c r="F4" s="599"/>
      <c r="G4" s="539" t="s">
        <v>23</v>
      </c>
      <c r="H4" s="719" t="str">
        <f>DADOS!C9</f>
        <v/>
      </c>
      <c r="I4" s="599"/>
    </row>
    <row r="5" spans="1:10" x14ac:dyDescent="0.25">
      <c r="A5" s="539" t="s">
        <v>24</v>
      </c>
      <c r="B5" s="720" t="str">
        <f>DADOS!C8</f>
        <v/>
      </c>
      <c r="C5" s="718" t="s">
        <v>8</v>
      </c>
      <c r="D5" s="539" t="s">
        <v>25</v>
      </c>
      <c r="E5" s="718">
        <f>DADOS!C13</f>
        <v>0</v>
      </c>
      <c r="F5" s="718" t="s">
        <v>8</v>
      </c>
      <c r="G5" s="718" t="s">
        <v>8</v>
      </c>
      <c r="H5" s="539" t="s">
        <v>26</v>
      </c>
      <c r="I5" s="539">
        <f>DADOS!C14</f>
        <v>0</v>
      </c>
    </row>
    <row r="7" spans="1:10" x14ac:dyDescent="0.25">
      <c r="A7" s="540" t="s">
        <v>27</v>
      </c>
      <c r="B7" s="541" t="s">
        <v>117</v>
      </c>
      <c r="C7" s="542" t="s">
        <v>118</v>
      </c>
      <c r="D7" s="543" t="s">
        <v>119</v>
      </c>
      <c r="E7" s="721" t="s">
        <v>120</v>
      </c>
      <c r="F7" s="722"/>
      <c r="G7" s="723"/>
      <c r="H7" s="724"/>
      <c r="I7" s="725"/>
    </row>
    <row r="8" spans="1:10" x14ac:dyDescent="0.25">
      <c r="A8" s="544" t="s">
        <v>121</v>
      </c>
      <c r="B8" s="545">
        <v>1.5</v>
      </c>
      <c r="C8" s="546">
        <v>4.49</v>
      </c>
      <c r="D8" s="547">
        <v>0</v>
      </c>
      <c r="E8" s="726" t="s">
        <v>122</v>
      </c>
      <c r="F8" s="727"/>
      <c r="G8" s="728"/>
      <c r="H8" s="729"/>
      <c r="I8" s="730"/>
      <c r="J8" s="548">
        <f t="shared" ref="J8:J13" si="0">D8/100</f>
        <v>0</v>
      </c>
    </row>
    <row r="9" spans="1:10" x14ac:dyDescent="0.25">
      <c r="A9" s="549" t="s">
        <v>123</v>
      </c>
      <c r="B9" s="550">
        <v>0.3</v>
      </c>
      <c r="C9" s="551">
        <v>0.82</v>
      </c>
      <c r="D9" s="552">
        <v>0</v>
      </c>
      <c r="E9" s="731" t="s">
        <v>124</v>
      </c>
      <c r="F9" s="732"/>
      <c r="G9" s="733"/>
      <c r="H9" s="734"/>
      <c r="I9" s="735"/>
      <c r="J9" s="553">
        <f t="shared" si="0"/>
        <v>0</v>
      </c>
    </row>
    <row r="10" spans="1:10" x14ac:dyDescent="0.25">
      <c r="A10" s="554" t="s">
        <v>125</v>
      </c>
      <c r="B10" s="555">
        <v>0.56000000000000005</v>
      </c>
      <c r="C10" s="556">
        <v>0.89</v>
      </c>
      <c r="D10" s="557">
        <v>0</v>
      </c>
      <c r="E10" s="736" t="s">
        <v>126</v>
      </c>
      <c r="F10" s="737"/>
      <c r="G10" s="738"/>
      <c r="H10" s="739"/>
      <c r="I10" s="740"/>
      <c r="J10" s="558">
        <f t="shared" si="0"/>
        <v>0</v>
      </c>
    </row>
    <row r="11" spans="1:10" x14ac:dyDescent="0.25">
      <c r="A11" s="559" t="s">
        <v>127</v>
      </c>
      <c r="B11" s="560">
        <v>0.85</v>
      </c>
      <c r="C11" s="561">
        <v>1.1100000000000001</v>
      </c>
      <c r="D11" s="562">
        <v>0</v>
      </c>
      <c r="E11" s="741" t="s">
        <v>128</v>
      </c>
      <c r="F11" s="742"/>
      <c r="G11" s="743"/>
      <c r="H11" s="744"/>
      <c r="I11" s="745"/>
      <c r="J11" s="563">
        <f t="shared" si="0"/>
        <v>0</v>
      </c>
    </row>
    <row r="12" spans="1:10" x14ac:dyDescent="0.25">
      <c r="A12" s="564" t="s">
        <v>129</v>
      </c>
      <c r="B12" s="565">
        <v>3.5</v>
      </c>
      <c r="C12" s="566">
        <v>6.22</v>
      </c>
      <c r="D12" s="567">
        <v>0</v>
      </c>
      <c r="E12" s="746" t="s">
        <v>130</v>
      </c>
      <c r="F12" s="747"/>
      <c r="G12" s="748"/>
      <c r="H12" s="749"/>
      <c r="I12" s="750"/>
      <c r="J12" s="568">
        <f t="shared" si="0"/>
        <v>0</v>
      </c>
    </row>
    <row r="13" spans="1:10" x14ac:dyDescent="0.25">
      <c r="A13" s="569" t="s">
        <v>131</v>
      </c>
      <c r="B13" s="570">
        <v>5.65</v>
      </c>
      <c r="C13" s="571">
        <v>10.65</v>
      </c>
      <c r="D13" s="572">
        <f>I15+I16</f>
        <v>3.65</v>
      </c>
      <c r="E13" s="751" t="s">
        <v>132</v>
      </c>
      <c r="F13" s="752"/>
      <c r="G13" s="753"/>
      <c r="H13" s="754"/>
      <c r="I13" s="755"/>
      <c r="J13" s="573">
        <f t="shared" si="0"/>
        <v>3.6499999999999998E-2</v>
      </c>
    </row>
    <row r="14" spans="1:10" x14ac:dyDescent="0.25">
      <c r="C14" s="574" t="s">
        <v>133</v>
      </c>
      <c r="D14" s="575">
        <f>ROUND(((((1+J8+J9+J10)*(1+J11)*(1+J12)/(1-J13))-1)*100),2)</f>
        <v>3.79</v>
      </c>
    </row>
    <row r="15" spans="1:10" x14ac:dyDescent="0.25">
      <c r="F15" s="756" t="s">
        <v>134</v>
      </c>
      <c r="G15" s="757"/>
      <c r="H15" s="758"/>
      <c r="I15" s="576">
        <v>3.65</v>
      </c>
      <c r="J15" s="577">
        <f>I15/100</f>
        <v>3.6499999999999998E-2</v>
      </c>
    </row>
    <row r="16" spans="1:10" x14ac:dyDescent="0.25">
      <c r="F16" s="759" t="s">
        <v>138</v>
      </c>
      <c r="G16" s="760"/>
      <c r="H16" s="761"/>
      <c r="I16" s="578">
        <v>0</v>
      </c>
    </row>
    <row r="26" spans="5:9" x14ac:dyDescent="0.25">
      <c r="E26" s="762">
        <f>DADOS!C11</f>
        <v>0</v>
      </c>
      <c r="F26" s="762"/>
      <c r="G26" s="762"/>
      <c r="H26" s="762"/>
      <c r="I26" s="762"/>
    </row>
    <row r="27" spans="5:9" x14ac:dyDescent="0.25">
      <c r="E27" s="763">
        <f>DADOS!C12</f>
        <v>0</v>
      </c>
      <c r="F27" s="599"/>
      <c r="G27" s="599"/>
      <c r="H27" s="599"/>
      <c r="I27" s="599"/>
    </row>
  </sheetData>
  <sheetProtection password="BF59" sheet="1" objects="1" scenarios="1" selectLockedCells="1"/>
  <mergeCells count="15">
    <mergeCell ref="E13:I13"/>
    <mergeCell ref="F15:H15"/>
    <mergeCell ref="F16:H16"/>
    <mergeCell ref="E26:I26"/>
    <mergeCell ref="E27:I27"/>
    <mergeCell ref="E8:I8"/>
    <mergeCell ref="E9:I9"/>
    <mergeCell ref="E10:I10"/>
    <mergeCell ref="E11:I11"/>
    <mergeCell ref="E12:I12"/>
    <mergeCell ref="B4:F4"/>
    <mergeCell ref="H4:I4"/>
    <mergeCell ref="B5:C5"/>
    <mergeCell ref="E5:G5"/>
    <mergeCell ref="E7:I7"/>
  </mergeCells>
  <pageMargins left="0.5" right="0.5" top="0.75" bottom="0.75" header="0.5" footer="0.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4"/>
  <sheetViews>
    <sheetView workbookViewId="0"/>
  </sheetViews>
  <sheetFormatPr defaultRowHeight="15" x14ac:dyDescent="0.25"/>
  <sheetData>
    <row r="1" spans="1:9" x14ac:dyDescent="0.25">
      <c r="A1" s="579" t="s">
        <v>0</v>
      </c>
    </row>
    <row r="2" spans="1:9" x14ac:dyDescent="0.25">
      <c r="A2" s="579" t="s">
        <v>20</v>
      </c>
    </row>
    <row r="3" spans="1:9" x14ac:dyDescent="0.25">
      <c r="A3" s="579" t="s">
        <v>21</v>
      </c>
      <c r="B3" s="2">
        <f>DADOS!C3</f>
        <v>45951</v>
      </c>
    </row>
    <row r="4" spans="1:9" x14ac:dyDescent="0.25">
      <c r="A4" s="579" t="s">
        <v>22</v>
      </c>
      <c r="B4" s="764">
        <f>DADOS!C7</f>
        <v>0</v>
      </c>
      <c r="C4" s="599"/>
      <c r="D4" s="599"/>
      <c r="E4" s="599"/>
      <c r="F4" s="599"/>
      <c r="G4" s="579" t="s">
        <v>23</v>
      </c>
      <c r="H4" s="765" t="str">
        <f>DADOS!C9</f>
        <v/>
      </c>
      <c r="I4" s="599"/>
    </row>
    <row r="5" spans="1:9" x14ac:dyDescent="0.25">
      <c r="A5" s="579" t="s">
        <v>24</v>
      </c>
      <c r="B5" s="766" t="str">
        <f>DADOS!C8</f>
        <v/>
      </c>
      <c r="C5" s="764" t="s">
        <v>8</v>
      </c>
      <c r="D5" s="579" t="s">
        <v>25</v>
      </c>
      <c r="E5" s="764">
        <f>DADOS!C13</f>
        <v>0</v>
      </c>
      <c r="F5" s="764" t="s">
        <v>8</v>
      </c>
      <c r="G5" s="764" t="s">
        <v>8</v>
      </c>
      <c r="H5" s="579" t="s">
        <v>26</v>
      </c>
      <c r="I5" s="579">
        <f>DADOS!C14</f>
        <v>0</v>
      </c>
    </row>
    <row r="8" spans="1:9" x14ac:dyDescent="0.25">
      <c r="A8" s="580" t="s">
        <v>139</v>
      </c>
      <c r="B8" s="581">
        <v>1.1428</v>
      </c>
      <c r="C8" s="767" t="s">
        <v>140</v>
      </c>
      <c r="D8" s="768"/>
      <c r="E8" s="769"/>
      <c r="F8" s="770"/>
      <c r="G8" s="771"/>
      <c r="H8" s="772"/>
      <c r="I8" s="773"/>
    </row>
    <row r="9" spans="1:9" x14ac:dyDescent="0.25">
      <c r="A9" s="582" t="s">
        <v>141</v>
      </c>
      <c r="B9" s="583">
        <v>0.2</v>
      </c>
      <c r="C9" s="774" t="s">
        <v>142</v>
      </c>
      <c r="D9" s="775"/>
      <c r="E9" s="776"/>
      <c r="F9" s="777"/>
      <c r="G9" s="778"/>
      <c r="H9" s="779"/>
      <c r="I9" s="780"/>
    </row>
    <row r="10" spans="1:9" x14ac:dyDescent="0.25">
      <c r="A10" s="584" t="s">
        <v>143</v>
      </c>
      <c r="B10" s="585">
        <v>0.12</v>
      </c>
      <c r="C10" s="781" t="s">
        <v>144</v>
      </c>
      <c r="D10" s="782"/>
      <c r="E10" s="783"/>
      <c r="F10" s="784"/>
      <c r="G10" s="785"/>
      <c r="H10" s="786"/>
      <c r="I10" s="787"/>
    </row>
    <row r="11" spans="1:9" x14ac:dyDescent="0.25">
      <c r="A11" s="586" t="s">
        <v>145</v>
      </c>
      <c r="B11" s="587">
        <v>0</v>
      </c>
      <c r="C11" s="788" t="s">
        <v>146</v>
      </c>
      <c r="D11" s="789"/>
      <c r="E11" s="790"/>
      <c r="F11" s="791"/>
      <c r="G11" s="792"/>
      <c r="H11" s="793"/>
      <c r="I11" s="794"/>
    </row>
    <row r="12" spans="1:9" x14ac:dyDescent="0.25">
      <c r="A12" s="588" t="s">
        <v>147</v>
      </c>
      <c r="B12" s="589">
        <f>(((1+B8+B9)*(1+B10))/(1-B11))</f>
        <v>2.6239360000000009</v>
      </c>
      <c r="C12" s="599" t="s">
        <v>148</v>
      </c>
      <c r="D12" s="599"/>
      <c r="E12" s="599"/>
      <c r="F12" s="599"/>
      <c r="G12" s="599"/>
      <c r="H12" s="599"/>
      <c r="I12" s="599"/>
    </row>
    <row r="13" spans="1:9" x14ac:dyDescent="0.25">
      <c r="A13" s="590" t="s">
        <v>149</v>
      </c>
      <c r="B13" s="591">
        <f>((1+B10)/(1-B11))</f>
        <v>1.1200000000000001</v>
      </c>
      <c r="C13" s="599" t="s">
        <v>150</v>
      </c>
      <c r="D13" s="599"/>
      <c r="E13" s="599"/>
      <c r="F13" s="599"/>
      <c r="G13" s="599"/>
      <c r="H13" s="599"/>
      <c r="I13" s="599"/>
    </row>
    <row r="23" spans="5:9" x14ac:dyDescent="0.25">
      <c r="E23" s="795">
        <f>DADOS!C11</f>
        <v>0</v>
      </c>
      <c r="F23" s="795"/>
      <c r="G23" s="795"/>
      <c r="H23" s="795"/>
      <c r="I23" s="795"/>
    </row>
    <row r="24" spans="5:9" x14ac:dyDescent="0.25">
      <c r="E24" s="796">
        <f>DADOS!C12</f>
        <v>0</v>
      </c>
      <c r="F24" s="599"/>
      <c r="G24" s="599"/>
      <c r="H24" s="599"/>
      <c r="I24" s="599"/>
    </row>
  </sheetData>
  <sheetProtection password="BF59" sheet="1" objects="1" scenarios="1" selectLockedCells="1"/>
  <mergeCells count="12">
    <mergeCell ref="E23:I23"/>
    <mergeCell ref="E24:I24"/>
    <mergeCell ref="C9:I9"/>
    <mergeCell ref="C10:I10"/>
    <mergeCell ref="C11:I11"/>
    <mergeCell ref="C12:I12"/>
    <mergeCell ref="C13:I13"/>
    <mergeCell ref="B4:F4"/>
    <mergeCell ref="H4:I4"/>
    <mergeCell ref="B5:C5"/>
    <mergeCell ref="E5:G5"/>
    <mergeCell ref="C8:I8"/>
  </mergeCells>
  <pageMargins left="0.5" right="0.5" top="0.75" bottom="0.75" header="0.5" footer="0.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"/>
  <sheetViews>
    <sheetView workbookViewId="0"/>
  </sheetViews>
  <sheetFormatPr defaultRowHeight="15" x14ac:dyDescent="0.25"/>
  <sheetData>
    <row r="1" spans="1:1" x14ac:dyDescent="0.25">
      <c r="A1" s="592">
        <f>'BDI Principal'!D14</f>
        <v>20.36</v>
      </c>
    </row>
    <row r="2" spans="1:1" x14ac:dyDescent="0.25">
      <c r="A2" s="593">
        <f>'BDI Diferenciado'!D14</f>
        <v>3.79</v>
      </c>
    </row>
    <row r="3" spans="1:1" x14ac:dyDescent="0.25">
      <c r="A3" s="594">
        <f>'BDI (Fator K e TRDE)'!B12</f>
        <v>2.6239360000000009</v>
      </c>
    </row>
    <row r="4" spans="1:1" x14ac:dyDescent="0.25">
      <c r="A4" s="595">
        <f>'BDI (Fator K e TRDE)'!B13</f>
        <v>1.1200000000000001</v>
      </c>
    </row>
  </sheetData>
  <sheetProtection password="BF59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DADOS</vt:lpstr>
      <vt:lpstr>Orçamento</vt:lpstr>
      <vt:lpstr>Cronograma</vt:lpstr>
      <vt:lpstr>BDI Principal</vt:lpstr>
      <vt:lpstr>BDI Diferenciado</vt:lpstr>
      <vt:lpstr>BDI (Fator K e TRDE)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 Schroeder</cp:lastModifiedBy>
  <dcterms:created xsi:type="dcterms:W3CDTF">2025-12-03T17:31:12Z</dcterms:created>
  <dcterms:modified xsi:type="dcterms:W3CDTF">2025-12-03T17:31:38Z</dcterms:modified>
</cp:coreProperties>
</file>