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Engenharia\Projetos\Diversos\PREDIO TRIBUTAÇÃO\REFORMA DE PINTURA 2023\EXTERNA\Memoriais\"/>
    </mc:Choice>
  </mc:AlternateContent>
  <xr:revisionPtr revIDLastSave="0" documentId="8_{AADBFD91-2AB8-487D-BB00-A06039172950}" xr6:coauthVersionLast="47" xr6:coauthVersionMax="47" xr10:uidLastSave="{00000000-0000-0000-0000-000000000000}"/>
  <workbookProtection lockStructure="1"/>
  <bookViews>
    <workbookView xWindow="38280" yWindow="-2130" windowWidth="29040" windowHeight="15840" xr2:uid="{00000000-000D-0000-FFFF-FFFF00000000}"/>
  </bookViews>
  <sheets>
    <sheet name="DADOS" sheetId="1" r:id="rId1"/>
    <sheet name="Orçamento" sheetId="2" r:id="rId2"/>
    <sheet name="Cronograma" sheetId="3" r:id="rId3"/>
    <sheet name="BDI principal" sheetId="4" r:id="rId4"/>
    <sheet name="BDI equipamentos" sheetId="5" r:id="rId5"/>
    <sheet name="BDI Diferenciado" sheetId="6" r:id="rId6"/>
    <sheet name="Repositório" sheetId="7" state="veryHidden" r:id="rId7"/>
  </sheets>
  <calcPr calcId="181029"/>
</workbook>
</file>

<file path=xl/calcChain.xml><?xml version="1.0" encoding="utf-8"?>
<calcChain xmlns="http://schemas.openxmlformats.org/spreadsheetml/2006/main">
  <c r="A4" i="7" l="1"/>
  <c r="E24" i="6"/>
  <c r="E23" i="6"/>
  <c r="B13" i="6"/>
  <c r="B12" i="6"/>
  <c r="A3" i="7" s="1"/>
  <c r="I5" i="6"/>
  <c r="E5" i="6"/>
  <c r="B5" i="6"/>
  <c r="H4" i="6"/>
  <c r="B4" i="6"/>
  <c r="B3" i="6"/>
  <c r="E27" i="5"/>
  <c r="E26" i="5"/>
  <c r="J15" i="5"/>
  <c r="D13" i="5"/>
  <c r="J13" i="5" s="1"/>
  <c r="J12" i="5"/>
  <c r="J11" i="5"/>
  <c r="J10" i="5"/>
  <c r="J9" i="5"/>
  <c r="D14" i="5" s="1"/>
  <c r="A2" i="7" s="1"/>
  <c r="J8" i="5"/>
  <c r="I5" i="5"/>
  <c r="E5" i="5"/>
  <c r="B5" i="5"/>
  <c r="H4" i="5"/>
  <c r="B4" i="5"/>
  <c r="B3" i="5"/>
  <c r="E30" i="4"/>
  <c r="E29" i="4"/>
  <c r="J18" i="4"/>
  <c r="I18" i="4"/>
  <c r="J16" i="4"/>
  <c r="J15" i="4"/>
  <c r="D13" i="4"/>
  <c r="J13" i="4" s="1"/>
  <c r="J12" i="4"/>
  <c r="J11" i="4"/>
  <c r="J10" i="4"/>
  <c r="J9" i="4"/>
  <c r="D14" i="4" s="1"/>
  <c r="J8" i="4"/>
  <c r="I5" i="4"/>
  <c r="E5" i="4"/>
  <c r="B5" i="4"/>
  <c r="H4" i="4"/>
  <c r="B4" i="4"/>
  <c r="B3" i="4"/>
  <c r="F12" i="3"/>
  <c r="F11" i="3"/>
  <c r="F10" i="3"/>
  <c r="F9" i="3"/>
  <c r="F8" i="3"/>
  <c r="I5" i="3"/>
  <c r="E5" i="3"/>
  <c r="B5" i="3"/>
  <c r="H4" i="3"/>
  <c r="B4" i="3"/>
  <c r="B3" i="3"/>
  <c r="E41" i="2"/>
  <c r="E40" i="2"/>
  <c r="I5" i="2"/>
  <c r="E5" i="2"/>
  <c r="B5" i="2"/>
  <c r="H4" i="2"/>
  <c r="B4" i="2"/>
  <c r="B3" i="2"/>
  <c r="I25" i="2" l="1"/>
  <c r="J25" i="2" s="1"/>
  <c r="K25" i="2" s="1"/>
  <c r="I19" i="2"/>
  <c r="J19" i="2" s="1"/>
  <c r="K19" i="2" s="1"/>
  <c r="I17" i="2"/>
  <c r="J17" i="2" s="1"/>
  <c r="K17" i="2" s="1"/>
  <c r="I13" i="2"/>
  <c r="J13" i="2" s="1"/>
  <c r="K13" i="2" s="1"/>
  <c r="I20" i="2"/>
  <c r="J20" i="2" s="1"/>
  <c r="K20" i="2" s="1"/>
  <c r="I14" i="2"/>
  <c r="J14" i="2" s="1"/>
  <c r="K14" i="2" s="1"/>
  <c r="I16" i="2"/>
  <c r="J16" i="2" s="1"/>
  <c r="K16" i="2" s="1"/>
  <c r="I12" i="2"/>
  <c r="J12" i="2" s="1"/>
  <c r="K12" i="2" s="1"/>
  <c r="K11" i="2" s="1"/>
  <c r="C9" i="3" s="1"/>
  <c r="E9" i="3" s="1"/>
  <c r="G9" i="3" s="1"/>
  <c r="I26" i="2"/>
  <c r="J26" i="2" s="1"/>
  <c r="K26" i="2" s="1"/>
  <c r="I10" i="2"/>
  <c r="J10" i="2" s="1"/>
  <c r="K10" i="2" s="1"/>
  <c r="I29" i="2"/>
  <c r="J29" i="2" s="1"/>
  <c r="K29" i="2" s="1"/>
  <c r="K28" i="2" s="1"/>
  <c r="C12" i="3" s="1"/>
  <c r="E12" i="3" s="1"/>
  <c r="G12" i="3" s="1"/>
  <c r="I27" i="2"/>
  <c r="J27" i="2" s="1"/>
  <c r="K27" i="2" s="1"/>
  <c r="I23" i="2"/>
  <c r="J23" i="2" s="1"/>
  <c r="K23" i="2" s="1"/>
  <c r="I21" i="2"/>
  <c r="J21" i="2" s="1"/>
  <c r="K21" i="2" s="1"/>
  <c r="I15" i="2"/>
  <c r="J15" i="2" s="1"/>
  <c r="K15" i="2" s="1"/>
  <c r="I9" i="2"/>
  <c r="J9" i="2" s="1"/>
  <c r="K9" i="2" s="1"/>
  <c r="K8" i="2" s="1"/>
  <c r="A1" i="7"/>
  <c r="I24" i="2"/>
  <c r="J24" i="2" s="1"/>
  <c r="K24" i="2" s="1"/>
  <c r="K18" i="2" l="1"/>
  <c r="C10" i="3" s="1"/>
  <c r="E10" i="3" s="1"/>
  <c r="G10" i="3" s="1"/>
  <c r="C8" i="3"/>
  <c r="K22" i="2"/>
  <c r="C11" i="3" s="1"/>
  <c r="E11" i="3" s="1"/>
  <c r="G11" i="3" s="1"/>
  <c r="J30" i="2" l="1"/>
  <c r="E8" i="3"/>
  <c r="C13" i="3"/>
  <c r="D13" i="3" l="1"/>
  <c r="G8" i="3"/>
  <c r="G13" i="3" s="1"/>
  <c r="F13" i="3" s="1"/>
</calcChain>
</file>

<file path=xl/sharedStrings.xml><?xml version="1.0" encoding="utf-8"?>
<sst xmlns="http://schemas.openxmlformats.org/spreadsheetml/2006/main" count="242" uniqueCount="128">
  <si>
    <t>Prefeitura Municipal de Schroeder - SC</t>
  </si>
  <si>
    <t>SEMOB - SECRETARIA MUNICIPAL DE OBRAS E INFRAESTRUTURA URBANA</t>
  </si>
  <si>
    <t>Data do documento:</t>
  </si>
  <si>
    <t>05/05/2023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</si>
  <si>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</si>
  <si>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</si>
  <si>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</si>
  <si>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</si>
  <si>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</si>
  <si>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</si>
  <si>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</si>
  <si>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</si>
  <si>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</si>
  <si>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</si>
  <si>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</si>
  <si>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</si>
  <si>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REFORMA DE PINTURA EXTERNA NA CASA DO CIDADÃO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</si>
  <si>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</si>
  <si>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</si>
  <si>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</si>
  <si>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</si>
  <si>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</si>
  <si>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</si>
  <si>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</si>
  <si>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</si>
  <si>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</si>
  <si>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</si>
  <si>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</si>
  <si>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</si>
  <si>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</si>
  <si>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</si>
  <si>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</si>
  <si>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</si>
  <si>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</si>
  <si>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</si>
  <si>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INICIAIS</t>
  </si>
  <si>
    <t>Etapa</t>
  </si>
  <si>
    <t>1.1</t>
  </si>
  <si>
    <t>PLACA DE OBRA EM CHAPA DE AÇO GALVANIZADO (DIMENSÕES CONFORME MEMORIAL) - INCLUSO SARRAFO DE MADEIRA, PONTALETE, PLACA DE OBRA, PREÇO DE AÇO, CARPINTEIRO, SERVENTE, CONCRETO MAGRO.</t>
  </si>
  <si>
    <t>M2</t>
  </si>
  <si>
    <t>1.2</t>
  </si>
  <si>
    <t xml:space="preserve">LOCACAO DE ANDAIME SUSPENSO OU BALANCIM MANUAL, CAPACIDADE DE CARGA TOTAL DE APROXIMADAMENTE 250 KG/M2, PLATAFORMA DE 1,50 M X 0,80 M (C X L), CABO DE 45 M                                                                                                    </t>
  </si>
  <si>
    <t xml:space="preserve">MES   </t>
  </si>
  <si>
    <t>2</t>
  </si>
  <si>
    <t>PREPARAÇÃO DA SUPERFÍCIE E PINTURA</t>
  </si>
  <si>
    <t>2.1</t>
  </si>
  <si>
    <t>LIMPEZA DE SUPERFÍCIE COM JATO DE ALTA PRESSÃO. AF_04/2019</t>
  </si>
  <si>
    <t>2.2</t>
  </si>
  <si>
    <t>EMBOÇO OU MASSA ÚNICA EM ARGAMASSA TRAÇO 1:2:8, PREPARO MANUAL, APLICADA MANUALMENTE EM PANOS DE FACHADA SEM PRESENÇA DE VÃOS, ESPESSURA DE 50 MM, ACESSO POR ANDAIME. AF_08/2022</t>
  </si>
  <si>
    <t>2.3</t>
  </si>
  <si>
    <t>TRATAMENTO DE JUNTA DE DILATAÇÃO, COM TARUGO DE POLIETILENO E SELANTE PU, INCLUSO PREENCHIMENTO COM ESPUMA EXPANSIVA PU. AF_06/2018</t>
  </si>
  <si>
    <t>M</t>
  </si>
  <si>
    <t>2.4</t>
  </si>
  <si>
    <t>SELANTE ACRILICO PARA TRATAMENTO / ACABAMENTO SUPERFICIAL DE CONCRETO ESTAMPADO, APARENTE, PEDRAS E OUTROS</t>
  </si>
  <si>
    <t xml:space="preserve">L     </t>
  </si>
  <si>
    <t>2.5</t>
  </si>
  <si>
    <t>APLICAÇÃO DE FUNDO PREPARADOR ACRÍLICO BASE ÁGUA EM PAREDES, UMA DEMÃO (COMPOSIÇÃO BASEADA NA 88485-SINAP)</t>
  </si>
  <si>
    <t>M²</t>
  </si>
  <si>
    <t>2.6</t>
  </si>
  <si>
    <t>APLICAÇÃO MANUAL DE PINTURA COM TINTA BORRACHA LÍQUIDA  EM PAREDES - TRÊS DEMÃOS (COMPOSIÇÃO BASEADA NA 88489-SINAP)</t>
  </si>
  <si>
    <t>3</t>
  </si>
  <si>
    <t>PINTURA DE SUPERFÍCIE METÁLICA</t>
  </si>
  <si>
    <t>3.1</t>
  </si>
  <si>
    <t>LIXAMENTO MANUAL EM SUPERFÍCIES METÁLICAS EM OBRA. AF_01/2020</t>
  </si>
  <si>
    <t>3.2</t>
  </si>
  <si>
    <t>PINTURA COM TINTA ALQUÍDICA DE FUNDO (TIPO ZARCÃO) APLICADA A ROLO OU PINCEL SOBRE SUPERFÍCIES METÁLICAS (EXCETO PERFIL) EXECUTADO EM OBRA (POR DEMÃO). AF_01/2020</t>
  </si>
  <si>
    <t>3.3</t>
  </si>
  <si>
    <t>PINTURA COM TINTA ALQUÍDICA DE ACABAMENTO (ESMALTE SINTÉTICO FOSCO) APLICADA A ROLO OU PINCEL SOBRE SUPERFÍCIES METÁLICAS (EXCETO PERFIL) EXECUTADO EM OBRA (POR DEMÃO). AF_01/2020</t>
  </si>
  <si>
    <t>4</t>
  </si>
  <si>
    <t>SERVIÇOS COMPLEMENTARES</t>
  </si>
  <si>
    <t>4.1</t>
  </si>
  <si>
    <t>PEDREIRO (HORISTA)</t>
  </si>
  <si>
    <t xml:space="preserve">H     </t>
  </si>
  <si>
    <t>4.2</t>
  </si>
  <si>
    <t>AUXILIAR DE PEDREIRO (HORISTA)</t>
  </si>
  <si>
    <t>4.3</t>
  </si>
  <si>
    <t>CHAPIM (RUFO CAPA) EM AÇO GALVANIZADO, CORTE 33. AF_11/2020</t>
  </si>
  <si>
    <t>4.4</t>
  </si>
  <si>
    <t>REMOÇÃO DE PORTAS, DE FORMA MANUAL, SEM REAPROVEITAMENTO. AF_12/2017</t>
  </si>
  <si>
    <t>4.5</t>
  </si>
  <si>
    <t>KIT PORTA PRONTA DE MADEIRA, FOLHA PESADA (NBR 15930) DE 900 X 2100 MM, DE 40 MM  A 45 MM DE ESPESSURA, NUCLEO SOLIDO, CAPA LISA EM HDF, ACABAMENTO MELAMINICO BRANCO (INCLUI MARCO, ALIZARES, DOBRADICAS E FECHADURA EXTERNA)</t>
  </si>
  <si>
    <t xml:space="preserve">UN    </t>
  </si>
  <si>
    <t>5</t>
  </si>
  <si>
    <t>LIMPEZA</t>
  </si>
  <si>
    <t>5.1</t>
  </si>
  <si>
    <t>LIMPEZA DA OBRA</t>
  </si>
  <si>
    <t>Valor total R$</t>
  </si>
  <si>
    <t>Itens com 'Custo Un. R$' na cor azul são de contrapartida do município, por isso seu custo deve permanecer zero!</t>
  </si>
  <si>
    <t>Itens com 'Custo Un. R$' na cor amarela serão executados pela empresa contratante!</t>
  </si>
  <si>
    <t>% Mês 1</t>
  </si>
  <si>
    <t>R$ Mês 1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</si>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</sst>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0\ 000\ 000\ 0000\ 00"/>
    <numFmt numFmtId="165" formatCode="00\ 000\ 0000\ 00"/>
    <numFmt numFmtId="166" formatCode="\(##\)\ ####\-####"/>
    <numFmt numFmtId="167" formatCode="\(000\)\ 0000\-0000"/>
    <numFmt numFmtId="168" formatCode="#,##0.0000"/>
    <numFmt numFmtId="169" formatCode="###,##0.00"/>
    <numFmt numFmtId="170" formatCode="#,##0.00##"/>
    <numFmt numFmtId="171" formatCode="###,##0.0000"/>
  </numFmts>
  <fonts count="561" x14ac:knownFonts="1">
    <font>
      <sz val="11"/>
      <color indexed="8"/>
      <name val="Calibri"/>
      <family val="2"/>
      <scheme val="minor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64"/>
      </patternFill>
    </fill>
    <fill>
      <patternFill patternType="solid">
        <fgColor rgb="FFC0C0C0"/>
      </patternFill>
    </fill>
    <fill>
      <patternFill patternType="solid">
        <fgColor rgb="FFB0E0E6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68">
    <xf numFmtId="0" fontId="0" fillId="0" borderId="0" xfId="0"/>
    <xf numFmtId="0" fontId="6" fillId="0" borderId="0" xfId="0" applyFont="1" applyAlignment="1">
      <alignment horizontal="left" vertical="top"/>
    </xf>
    <xf numFmtId="14" fontId="0" fillId="0" borderId="0" xfId="0" applyNumberFormat="1"/>
    <xf numFmtId="0" fontId="9" fillId="3" borderId="0" xfId="0" applyFont="1" applyFill="1" applyAlignment="1">
      <alignment horizontal="left"/>
    </xf>
    <xf numFmtId="0" fontId="10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left"/>
    </xf>
    <xf numFmtId="0" fontId="19" fillId="3" borderId="1" xfId="0" applyFont="1" applyFill="1" applyBorder="1" applyAlignment="1">
      <alignment horizontal="left"/>
    </xf>
    <xf numFmtId="4" fontId="20" fillId="3" borderId="1" xfId="0" applyNumberFormat="1" applyFont="1" applyFill="1" applyBorder="1" applyAlignment="1">
      <alignment horizontal="right"/>
    </xf>
    <xf numFmtId="0" fontId="21" fillId="0" borderId="0" xfId="0" applyFont="1"/>
    <xf numFmtId="0" fontId="22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center" vertical="top"/>
    </xf>
    <xf numFmtId="168" fontId="25" fillId="0" borderId="1" xfId="0" applyNumberFormat="1" applyFont="1" applyBorder="1" applyAlignment="1">
      <alignment horizontal="right" vertical="top"/>
    </xf>
    <xf numFmtId="169" fontId="26" fillId="0" borderId="1" xfId="0" applyNumberFormat="1" applyFont="1" applyBorder="1" applyAlignment="1">
      <alignment horizontal="right" vertical="top"/>
    </xf>
    <xf numFmtId="169" fontId="27" fillId="0" borderId="1" xfId="0" applyNumberFormat="1" applyFont="1" applyBorder="1" applyAlignment="1">
      <alignment horizontal="right" vertical="top"/>
    </xf>
    <xf numFmtId="169" fontId="28" fillId="0" borderId="1" xfId="0" applyNumberFormat="1" applyFont="1" applyBorder="1" applyAlignment="1">
      <alignment horizontal="right" vertical="top"/>
    </xf>
    <xf numFmtId="4" fontId="29" fillId="2" borderId="1" xfId="0" applyNumberFormat="1" applyFont="1" applyFill="1" applyBorder="1" applyAlignment="1" applyProtection="1">
      <alignment horizontal="right" vertical="top"/>
      <protection locked="0"/>
    </xf>
    <xf numFmtId="170" fontId="30" fillId="0" borderId="1" xfId="0" applyNumberFormat="1" applyFont="1" applyBorder="1" applyAlignment="1">
      <alignment horizontal="right" vertical="top"/>
    </xf>
    <xf numFmtId="4" fontId="31" fillId="0" borderId="1" xfId="0" applyNumberFormat="1" applyFont="1" applyBorder="1" applyAlignment="1">
      <alignment horizontal="right" vertical="top"/>
    </xf>
    <xf numFmtId="4" fontId="32" fillId="0" borderId="1" xfId="0" applyNumberFormat="1" applyFont="1" applyBorder="1" applyAlignment="1">
      <alignment horizontal="right" vertical="top"/>
    </xf>
    <xf numFmtId="0" fontId="33" fillId="0" borderId="0" xfId="0" applyFont="1"/>
    <xf numFmtId="0" fontId="34" fillId="0" borderId="1" xfId="0" applyFont="1" applyBorder="1" applyAlignment="1">
      <alignment horizontal="left" vertical="top"/>
    </xf>
    <xf numFmtId="0" fontId="35" fillId="0" borderId="1" xfId="0" applyFont="1" applyBorder="1" applyAlignment="1">
      <alignment horizontal="left" vertical="top" wrapText="1"/>
    </xf>
    <xf numFmtId="0" fontId="36" fillId="0" borderId="1" xfId="0" applyFont="1" applyBorder="1" applyAlignment="1">
      <alignment horizontal="center" vertical="top"/>
    </xf>
    <xf numFmtId="168" fontId="37" fillId="0" borderId="1" xfId="0" applyNumberFormat="1" applyFont="1" applyBorder="1" applyAlignment="1">
      <alignment horizontal="right" vertical="top"/>
    </xf>
    <xf numFmtId="169" fontId="38" fillId="0" borderId="1" xfId="0" applyNumberFormat="1" applyFont="1" applyBorder="1" applyAlignment="1">
      <alignment horizontal="right" vertical="top"/>
    </xf>
    <xf numFmtId="169" fontId="39" fillId="0" borderId="1" xfId="0" applyNumberFormat="1" applyFont="1" applyBorder="1" applyAlignment="1">
      <alignment horizontal="right" vertical="top"/>
    </xf>
    <xf numFmtId="169" fontId="40" fillId="0" borderId="1" xfId="0" applyNumberFormat="1" applyFont="1" applyBorder="1" applyAlignment="1">
      <alignment horizontal="right" vertical="top"/>
    </xf>
    <xf numFmtId="4" fontId="41" fillId="2" borderId="1" xfId="0" applyNumberFormat="1" applyFont="1" applyFill="1" applyBorder="1" applyAlignment="1" applyProtection="1">
      <alignment horizontal="right" vertical="top"/>
      <protection locked="0"/>
    </xf>
    <xf numFmtId="170" fontId="42" fillId="0" borderId="1" xfId="0" applyNumberFormat="1" applyFont="1" applyBorder="1" applyAlignment="1">
      <alignment horizontal="right" vertical="top"/>
    </xf>
    <xf numFmtId="4" fontId="43" fillId="0" borderId="1" xfId="0" applyNumberFormat="1" applyFont="1" applyBorder="1" applyAlignment="1">
      <alignment horizontal="right" vertical="top"/>
    </xf>
    <xf numFmtId="4" fontId="44" fillId="0" borderId="1" xfId="0" applyNumberFormat="1" applyFont="1" applyBorder="1" applyAlignment="1">
      <alignment horizontal="right" vertical="top"/>
    </xf>
    <xf numFmtId="0" fontId="45" fillId="0" borderId="0" xfId="0" applyFont="1"/>
    <xf numFmtId="0" fontId="46" fillId="3" borderId="1" xfId="0" applyFont="1" applyFill="1" applyBorder="1" applyAlignment="1">
      <alignment horizontal="left"/>
    </xf>
    <xf numFmtId="0" fontId="54" fillId="3" borderId="1" xfId="0" applyFont="1" applyFill="1" applyBorder="1" applyAlignment="1">
      <alignment horizontal="left"/>
    </xf>
    <xf numFmtId="0" fontId="55" fillId="3" borderId="1" xfId="0" applyFont="1" applyFill="1" applyBorder="1" applyAlignment="1">
      <alignment horizontal="left"/>
    </xf>
    <xf numFmtId="4" fontId="56" fillId="3" borderId="1" xfId="0" applyNumberFormat="1" applyFont="1" applyFill="1" applyBorder="1" applyAlignment="1">
      <alignment horizontal="right"/>
    </xf>
    <xf numFmtId="0" fontId="57" fillId="0" borderId="0" xfId="0" applyFont="1"/>
    <xf numFmtId="0" fontId="58" fillId="0" borderId="1" xfId="0" applyFont="1" applyBorder="1" applyAlignment="1">
      <alignment horizontal="left" vertical="top"/>
    </xf>
    <xf numFmtId="0" fontId="59" fillId="0" borderId="1" xfId="0" applyFont="1" applyBorder="1" applyAlignment="1">
      <alignment horizontal="left" vertical="top" wrapText="1"/>
    </xf>
    <xf numFmtId="0" fontId="60" fillId="0" borderId="1" xfId="0" applyFont="1" applyBorder="1" applyAlignment="1">
      <alignment horizontal="center" vertical="top"/>
    </xf>
    <xf numFmtId="168" fontId="61" fillId="0" borderId="1" xfId="0" applyNumberFormat="1" applyFont="1" applyBorder="1" applyAlignment="1">
      <alignment horizontal="right" vertical="top"/>
    </xf>
    <xf numFmtId="169" fontId="62" fillId="0" borderId="1" xfId="0" applyNumberFormat="1" applyFont="1" applyBorder="1" applyAlignment="1">
      <alignment horizontal="right" vertical="top"/>
    </xf>
    <xf numFmtId="169" fontId="63" fillId="0" borderId="1" xfId="0" applyNumberFormat="1" applyFont="1" applyBorder="1" applyAlignment="1">
      <alignment horizontal="right" vertical="top"/>
    </xf>
    <xf numFmtId="169" fontId="64" fillId="0" borderId="1" xfId="0" applyNumberFormat="1" applyFont="1" applyBorder="1" applyAlignment="1">
      <alignment horizontal="right" vertical="top"/>
    </xf>
    <xf numFmtId="4" fontId="65" fillId="2" borderId="1" xfId="0" applyNumberFormat="1" applyFont="1" applyFill="1" applyBorder="1" applyAlignment="1" applyProtection="1">
      <alignment horizontal="right" vertical="top"/>
      <protection locked="0"/>
    </xf>
    <xf numFmtId="170" fontId="66" fillId="0" borderId="1" xfId="0" applyNumberFormat="1" applyFont="1" applyBorder="1" applyAlignment="1">
      <alignment horizontal="right" vertical="top"/>
    </xf>
    <xf numFmtId="4" fontId="67" fillId="0" borderId="1" xfId="0" applyNumberFormat="1" applyFont="1" applyBorder="1" applyAlignment="1">
      <alignment horizontal="right" vertical="top"/>
    </xf>
    <xf numFmtId="4" fontId="68" fillId="0" borderId="1" xfId="0" applyNumberFormat="1" applyFont="1" applyBorder="1" applyAlignment="1">
      <alignment horizontal="right" vertical="top"/>
    </xf>
    <xf numFmtId="0" fontId="69" fillId="0" borderId="0" xfId="0" applyFont="1"/>
    <xf numFmtId="0" fontId="70" fillId="0" borderId="1" xfId="0" applyFont="1" applyBorder="1" applyAlignment="1">
      <alignment horizontal="left" vertical="top"/>
    </xf>
    <xf numFmtId="0" fontId="71" fillId="0" borderId="1" xfId="0" applyFont="1" applyBorder="1" applyAlignment="1">
      <alignment horizontal="left" vertical="top" wrapText="1"/>
    </xf>
    <xf numFmtId="0" fontId="72" fillId="0" borderId="1" xfId="0" applyFont="1" applyBorder="1" applyAlignment="1">
      <alignment horizontal="center" vertical="top"/>
    </xf>
    <xf numFmtId="168" fontId="73" fillId="0" borderId="1" xfId="0" applyNumberFormat="1" applyFont="1" applyBorder="1" applyAlignment="1">
      <alignment horizontal="right" vertical="top"/>
    </xf>
    <xf numFmtId="169" fontId="74" fillId="0" borderId="1" xfId="0" applyNumberFormat="1" applyFont="1" applyBorder="1" applyAlignment="1">
      <alignment horizontal="right" vertical="top"/>
    </xf>
    <xf numFmtId="169" fontId="75" fillId="0" borderId="1" xfId="0" applyNumberFormat="1" applyFont="1" applyBorder="1" applyAlignment="1">
      <alignment horizontal="right" vertical="top"/>
    </xf>
    <xf numFmtId="169" fontId="76" fillId="0" borderId="1" xfId="0" applyNumberFormat="1" applyFont="1" applyBorder="1" applyAlignment="1">
      <alignment horizontal="right" vertical="top"/>
    </xf>
    <xf numFmtId="4" fontId="77" fillId="2" borderId="1" xfId="0" applyNumberFormat="1" applyFont="1" applyFill="1" applyBorder="1" applyAlignment="1" applyProtection="1">
      <alignment horizontal="right" vertical="top"/>
      <protection locked="0"/>
    </xf>
    <xf numFmtId="170" fontId="78" fillId="0" borderId="1" xfId="0" applyNumberFormat="1" applyFont="1" applyBorder="1" applyAlignment="1">
      <alignment horizontal="right" vertical="top"/>
    </xf>
    <xf numFmtId="4" fontId="79" fillId="0" borderId="1" xfId="0" applyNumberFormat="1" applyFont="1" applyBorder="1" applyAlignment="1">
      <alignment horizontal="right" vertical="top"/>
    </xf>
    <xf numFmtId="4" fontId="80" fillId="0" borderId="1" xfId="0" applyNumberFormat="1" applyFont="1" applyBorder="1" applyAlignment="1">
      <alignment horizontal="right" vertical="top"/>
    </xf>
    <xf numFmtId="0" fontId="81" fillId="0" borderId="0" xfId="0" applyFont="1"/>
    <xf numFmtId="0" fontId="82" fillId="0" borderId="1" xfId="0" applyFont="1" applyBorder="1" applyAlignment="1">
      <alignment horizontal="left" vertical="top"/>
    </xf>
    <xf numFmtId="0" fontId="83" fillId="0" borderId="1" xfId="0" applyFont="1" applyBorder="1" applyAlignment="1">
      <alignment horizontal="left" vertical="top" wrapText="1"/>
    </xf>
    <xf numFmtId="0" fontId="84" fillId="0" borderId="1" xfId="0" applyFont="1" applyBorder="1" applyAlignment="1">
      <alignment horizontal="center" vertical="top"/>
    </xf>
    <xf numFmtId="168" fontId="85" fillId="0" borderId="1" xfId="0" applyNumberFormat="1" applyFont="1" applyBorder="1" applyAlignment="1">
      <alignment horizontal="right" vertical="top"/>
    </xf>
    <xf numFmtId="169" fontId="86" fillId="0" borderId="1" xfId="0" applyNumberFormat="1" applyFont="1" applyBorder="1" applyAlignment="1">
      <alignment horizontal="right" vertical="top"/>
    </xf>
    <xf numFmtId="169" fontId="87" fillId="0" borderId="1" xfId="0" applyNumberFormat="1" applyFont="1" applyBorder="1" applyAlignment="1">
      <alignment horizontal="right" vertical="top"/>
    </xf>
    <xf numFmtId="169" fontId="88" fillId="0" borderId="1" xfId="0" applyNumberFormat="1" applyFont="1" applyBorder="1" applyAlignment="1">
      <alignment horizontal="right" vertical="top"/>
    </xf>
    <xf numFmtId="4" fontId="89" fillId="2" borderId="1" xfId="0" applyNumberFormat="1" applyFont="1" applyFill="1" applyBorder="1" applyAlignment="1" applyProtection="1">
      <alignment horizontal="right" vertical="top"/>
      <protection locked="0"/>
    </xf>
    <xf numFmtId="170" fontId="90" fillId="0" borderId="1" xfId="0" applyNumberFormat="1" applyFont="1" applyBorder="1" applyAlignment="1">
      <alignment horizontal="right" vertical="top"/>
    </xf>
    <xf numFmtId="4" fontId="91" fillId="0" borderId="1" xfId="0" applyNumberFormat="1" applyFont="1" applyBorder="1" applyAlignment="1">
      <alignment horizontal="right" vertical="top"/>
    </xf>
    <xf numFmtId="4" fontId="92" fillId="0" borderId="1" xfId="0" applyNumberFormat="1" applyFont="1" applyBorder="1" applyAlignment="1">
      <alignment horizontal="right" vertical="top"/>
    </xf>
    <xf numFmtId="0" fontId="93" fillId="0" borderId="0" xfId="0" applyFont="1"/>
    <xf numFmtId="0" fontId="94" fillId="0" borderId="1" xfId="0" applyFont="1" applyBorder="1" applyAlignment="1">
      <alignment horizontal="left" vertical="top"/>
    </xf>
    <xf numFmtId="0" fontId="95" fillId="0" borderId="1" xfId="0" applyFont="1" applyBorder="1" applyAlignment="1">
      <alignment horizontal="left" vertical="top" wrapText="1"/>
    </xf>
    <xf numFmtId="0" fontId="96" fillId="0" borderId="1" xfId="0" applyFont="1" applyBorder="1" applyAlignment="1">
      <alignment horizontal="center" vertical="top"/>
    </xf>
    <xf numFmtId="168" fontId="97" fillId="0" borderId="1" xfId="0" applyNumberFormat="1" applyFont="1" applyBorder="1" applyAlignment="1">
      <alignment horizontal="right" vertical="top"/>
    </xf>
    <xf numFmtId="169" fontId="98" fillId="0" borderId="1" xfId="0" applyNumberFormat="1" applyFont="1" applyBorder="1" applyAlignment="1">
      <alignment horizontal="right" vertical="top"/>
    </xf>
    <xf numFmtId="169" fontId="99" fillId="0" borderId="1" xfId="0" applyNumberFormat="1" applyFont="1" applyBorder="1" applyAlignment="1">
      <alignment horizontal="right" vertical="top"/>
    </xf>
    <xf numFmtId="169" fontId="100" fillId="0" borderId="1" xfId="0" applyNumberFormat="1" applyFont="1" applyBorder="1" applyAlignment="1">
      <alignment horizontal="right" vertical="top"/>
    </xf>
    <xf numFmtId="4" fontId="101" fillId="2" borderId="1" xfId="0" applyNumberFormat="1" applyFont="1" applyFill="1" applyBorder="1" applyAlignment="1" applyProtection="1">
      <alignment horizontal="right" vertical="top"/>
      <protection locked="0"/>
    </xf>
    <xf numFmtId="170" fontId="102" fillId="0" borderId="1" xfId="0" applyNumberFormat="1" applyFont="1" applyBorder="1" applyAlignment="1">
      <alignment horizontal="right" vertical="top"/>
    </xf>
    <xf numFmtId="4" fontId="103" fillId="0" borderId="1" xfId="0" applyNumberFormat="1" applyFont="1" applyBorder="1" applyAlignment="1">
      <alignment horizontal="right" vertical="top"/>
    </xf>
    <xf numFmtId="4" fontId="104" fillId="0" borderId="1" xfId="0" applyNumberFormat="1" applyFont="1" applyBorder="1" applyAlignment="1">
      <alignment horizontal="right" vertical="top"/>
    </xf>
    <xf numFmtId="0" fontId="105" fillId="0" borderId="0" xfId="0" applyFont="1"/>
    <xf numFmtId="0" fontId="106" fillId="0" borderId="1" xfId="0" applyFont="1" applyBorder="1" applyAlignment="1">
      <alignment horizontal="left" vertical="top"/>
    </xf>
    <xf numFmtId="0" fontId="107" fillId="0" borderId="1" xfId="0" applyFont="1" applyBorder="1" applyAlignment="1">
      <alignment horizontal="left" vertical="top" wrapText="1"/>
    </xf>
    <xf numFmtId="0" fontId="108" fillId="0" borderId="1" xfId="0" applyFont="1" applyBorder="1" applyAlignment="1">
      <alignment horizontal="center" vertical="top"/>
    </xf>
    <xf numFmtId="168" fontId="109" fillId="0" borderId="1" xfId="0" applyNumberFormat="1" applyFont="1" applyBorder="1" applyAlignment="1">
      <alignment horizontal="right" vertical="top"/>
    </xf>
    <xf numFmtId="169" fontId="110" fillId="0" borderId="1" xfId="0" applyNumberFormat="1" applyFont="1" applyBorder="1" applyAlignment="1">
      <alignment horizontal="right" vertical="top"/>
    </xf>
    <xf numFmtId="169" fontId="111" fillId="0" borderId="1" xfId="0" applyNumberFormat="1" applyFont="1" applyBorder="1" applyAlignment="1">
      <alignment horizontal="right" vertical="top"/>
    </xf>
    <xf numFmtId="169" fontId="112" fillId="0" borderId="1" xfId="0" applyNumberFormat="1" applyFont="1" applyBorder="1" applyAlignment="1">
      <alignment horizontal="right" vertical="top"/>
    </xf>
    <xf numFmtId="4" fontId="113" fillId="2" borderId="1" xfId="0" applyNumberFormat="1" applyFont="1" applyFill="1" applyBorder="1" applyAlignment="1" applyProtection="1">
      <alignment horizontal="right" vertical="top"/>
      <protection locked="0"/>
    </xf>
    <xf numFmtId="170" fontId="114" fillId="0" borderId="1" xfId="0" applyNumberFormat="1" applyFont="1" applyBorder="1" applyAlignment="1">
      <alignment horizontal="right" vertical="top"/>
    </xf>
    <xf numFmtId="4" fontId="115" fillId="0" borderId="1" xfId="0" applyNumberFormat="1" applyFont="1" applyBorder="1" applyAlignment="1">
      <alignment horizontal="right" vertical="top"/>
    </xf>
    <xf numFmtId="4" fontId="116" fillId="0" borderId="1" xfId="0" applyNumberFormat="1" applyFont="1" applyBorder="1" applyAlignment="1">
      <alignment horizontal="right" vertical="top"/>
    </xf>
    <xf numFmtId="0" fontId="117" fillId="0" borderId="0" xfId="0" applyFont="1"/>
    <xf numFmtId="0" fontId="118" fillId="0" borderId="1" xfId="0" applyFont="1" applyBorder="1" applyAlignment="1">
      <alignment horizontal="left" vertical="top"/>
    </xf>
    <xf numFmtId="0" fontId="119" fillId="0" borderId="1" xfId="0" applyFont="1" applyBorder="1" applyAlignment="1">
      <alignment horizontal="left" vertical="top" wrapText="1"/>
    </xf>
    <xf numFmtId="0" fontId="120" fillId="0" borderId="1" xfId="0" applyFont="1" applyBorder="1" applyAlignment="1">
      <alignment horizontal="center" vertical="top"/>
    </xf>
    <xf numFmtId="168" fontId="121" fillId="0" borderId="1" xfId="0" applyNumberFormat="1" applyFont="1" applyBorder="1" applyAlignment="1">
      <alignment horizontal="right" vertical="top"/>
    </xf>
    <xf numFmtId="169" fontId="122" fillId="0" borderId="1" xfId="0" applyNumberFormat="1" applyFont="1" applyBorder="1" applyAlignment="1">
      <alignment horizontal="right" vertical="top"/>
    </xf>
    <xf numFmtId="169" fontId="123" fillId="0" borderId="1" xfId="0" applyNumberFormat="1" applyFont="1" applyBorder="1" applyAlignment="1">
      <alignment horizontal="right" vertical="top"/>
    </xf>
    <xf numFmtId="169" fontId="124" fillId="0" borderId="1" xfId="0" applyNumberFormat="1" applyFont="1" applyBorder="1" applyAlignment="1">
      <alignment horizontal="right" vertical="top"/>
    </xf>
    <xf numFmtId="4" fontId="125" fillId="2" borderId="1" xfId="0" applyNumberFormat="1" applyFont="1" applyFill="1" applyBorder="1" applyAlignment="1" applyProtection="1">
      <alignment horizontal="right" vertical="top"/>
      <protection locked="0"/>
    </xf>
    <xf numFmtId="170" fontId="126" fillId="0" borderId="1" xfId="0" applyNumberFormat="1" applyFont="1" applyBorder="1" applyAlignment="1">
      <alignment horizontal="right" vertical="top"/>
    </xf>
    <xf numFmtId="4" fontId="127" fillId="0" borderId="1" xfId="0" applyNumberFormat="1" applyFont="1" applyBorder="1" applyAlignment="1">
      <alignment horizontal="right" vertical="top"/>
    </xf>
    <xf numFmtId="4" fontId="128" fillId="0" borderId="1" xfId="0" applyNumberFormat="1" applyFont="1" applyBorder="1" applyAlignment="1">
      <alignment horizontal="right" vertical="top"/>
    </xf>
    <xf numFmtId="0" fontId="129" fillId="0" borderId="0" xfId="0" applyFont="1"/>
    <xf numFmtId="0" fontId="130" fillId="3" borderId="1" xfId="0" applyFont="1" applyFill="1" applyBorder="1" applyAlignment="1">
      <alignment horizontal="left"/>
    </xf>
    <xf numFmtId="0" fontId="138" fillId="3" borderId="1" xfId="0" applyFont="1" applyFill="1" applyBorder="1" applyAlignment="1">
      <alignment horizontal="left"/>
    </xf>
    <xf numFmtId="0" fontId="139" fillId="3" borderId="1" xfId="0" applyFont="1" applyFill="1" applyBorder="1" applyAlignment="1">
      <alignment horizontal="left"/>
    </xf>
    <xf numFmtId="4" fontId="140" fillId="3" borderId="1" xfId="0" applyNumberFormat="1" applyFont="1" applyFill="1" applyBorder="1" applyAlignment="1">
      <alignment horizontal="right"/>
    </xf>
    <xf numFmtId="0" fontId="141" fillId="0" borderId="0" xfId="0" applyFont="1"/>
    <xf numFmtId="0" fontId="142" fillId="0" borderId="1" xfId="0" applyFont="1" applyBorder="1" applyAlignment="1">
      <alignment horizontal="left" vertical="top"/>
    </xf>
    <xf numFmtId="0" fontId="143" fillId="0" borderId="1" xfId="0" applyFont="1" applyBorder="1" applyAlignment="1">
      <alignment horizontal="left" vertical="top" wrapText="1"/>
    </xf>
    <xf numFmtId="0" fontId="144" fillId="0" borderId="1" xfId="0" applyFont="1" applyBorder="1" applyAlignment="1">
      <alignment horizontal="center" vertical="top"/>
    </xf>
    <xf numFmtId="168" fontId="145" fillId="0" borderId="1" xfId="0" applyNumberFormat="1" applyFont="1" applyBorder="1" applyAlignment="1">
      <alignment horizontal="right" vertical="top"/>
    </xf>
    <xf numFmtId="169" fontId="146" fillId="0" borderId="1" xfId="0" applyNumberFormat="1" applyFont="1" applyBorder="1" applyAlignment="1">
      <alignment horizontal="right" vertical="top"/>
    </xf>
    <xf numFmtId="169" fontId="147" fillId="0" borderId="1" xfId="0" applyNumberFormat="1" applyFont="1" applyBorder="1" applyAlignment="1">
      <alignment horizontal="right" vertical="top"/>
    </xf>
    <xf numFmtId="169" fontId="148" fillId="0" borderId="1" xfId="0" applyNumberFormat="1" applyFont="1" applyBorder="1" applyAlignment="1">
      <alignment horizontal="right" vertical="top"/>
    </xf>
    <xf numFmtId="4" fontId="149" fillId="2" borderId="1" xfId="0" applyNumberFormat="1" applyFont="1" applyFill="1" applyBorder="1" applyAlignment="1" applyProtection="1">
      <alignment horizontal="right" vertical="top"/>
      <protection locked="0"/>
    </xf>
    <xf numFmtId="170" fontId="150" fillId="0" borderId="1" xfId="0" applyNumberFormat="1" applyFont="1" applyBorder="1" applyAlignment="1">
      <alignment horizontal="right" vertical="top"/>
    </xf>
    <xf numFmtId="4" fontId="151" fillId="0" borderId="1" xfId="0" applyNumberFormat="1" applyFont="1" applyBorder="1" applyAlignment="1">
      <alignment horizontal="right" vertical="top"/>
    </xf>
    <xf numFmtId="4" fontId="152" fillId="0" borderId="1" xfId="0" applyNumberFormat="1" applyFont="1" applyBorder="1" applyAlignment="1">
      <alignment horizontal="right" vertical="top"/>
    </xf>
    <xf numFmtId="0" fontId="153" fillId="0" borderId="0" xfId="0" applyFont="1"/>
    <xf numFmtId="0" fontId="154" fillId="0" borderId="1" xfId="0" applyFont="1" applyBorder="1" applyAlignment="1">
      <alignment horizontal="left" vertical="top"/>
    </xf>
    <xf numFmtId="0" fontId="155" fillId="0" borderId="1" xfId="0" applyFont="1" applyBorder="1" applyAlignment="1">
      <alignment horizontal="left" vertical="top" wrapText="1"/>
    </xf>
    <xf numFmtId="0" fontId="156" fillId="0" borderId="1" xfId="0" applyFont="1" applyBorder="1" applyAlignment="1">
      <alignment horizontal="center" vertical="top"/>
    </xf>
    <xf numFmtId="168" fontId="157" fillId="0" borderId="1" xfId="0" applyNumberFormat="1" applyFont="1" applyBorder="1" applyAlignment="1">
      <alignment horizontal="right" vertical="top"/>
    </xf>
    <xf numFmtId="169" fontId="158" fillId="0" borderId="1" xfId="0" applyNumberFormat="1" applyFont="1" applyBorder="1" applyAlignment="1">
      <alignment horizontal="right" vertical="top"/>
    </xf>
    <xf numFmtId="169" fontId="159" fillId="0" borderId="1" xfId="0" applyNumberFormat="1" applyFont="1" applyBorder="1" applyAlignment="1">
      <alignment horizontal="right" vertical="top"/>
    </xf>
    <xf numFmtId="169" fontId="160" fillId="0" borderId="1" xfId="0" applyNumberFormat="1" applyFont="1" applyBorder="1" applyAlignment="1">
      <alignment horizontal="right" vertical="top"/>
    </xf>
    <xf numFmtId="4" fontId="161" fillId="2" borderId="1" xfId="0" applyNumberFormat="1" applyFont="1" applyFill="1" applyBorder="1" applyAlignment="1" applyProtection="1">
      <alignment horizontal="right" vertical="top"/>
      <protection locked="0"/>
    </xf>
    <xf numFmtId="170" fontId="162" fillId="0" borderId="1" xfId="0" applyNumberFormat="1" applyFont="1" applyBorder="1" applyAlignment="1">
      <alignment horizontal="right" vertical="top"/>
    </xf>
    <xf numFmtId="4" fontId="163" fillId="0" borderId="1" xfId="0" applyNumberFormat="1" applyFont="1" applyBorder="1" applyAlignment="1">
      <alignment horizontal="right" vertical="top"/>
    </xf>
    <xf numFmtId="4" fontId="164" fillId="0" borderId="1" xfId="0" applyNumberFormat="1" applyFont="1" applyBorder="1" applyAlignment="1">
      <alignment horizontal="right" vertical="top"/>
    </xf>
    <xf numFmtId="0" fontId="165" fillId="0" borderId="0" xfId="0" applyFont="1"/>
    <xf numFmtId="0" fontId="166" fillId="0" borderId="1" xfId="0" applyFont="1" applyBorder="1" applyAlignment="1">
      <alignment horizontal="left" vertical="top"/>
    </xf>
    <xf numFmtId="0" fontId="167" fillId="0" borderId="1" xfId="0" applyFont="1" applyBorder="1" applyAlignment="1">
      <alignment horizontal="left" vertical="top" wrapText="1"/>
    </xf>
    <xf numFmtId="0" fontId="168" fillId="0" borderId="1" xfId="0" applyFont="1" applyBorder="1" applyAlignment="1">
      <alignment horizontal="center" vertical="top"/>
    </xf>
    <xf numFmtId="168" fontId="169" fillId="0" borderId="1" xfId="0" applyNumberFormat="1" applyFont="1" applyBorder="1" applyAlignment="1">
      <alignment horizontal="right" vertical="top"/>
    </xf>
    <xf numFmtId="169" fontId="170" fillId="0" borderId="1" xfId="0" applyNumberFormat="1" applyFont="1" applyBorder="1" applyAlignment="1">
      <alignment horizontal="right" vertical="top"/>
    </xf>
    <xf numFmtId="169" fontId="171" fillId="0" borderId="1" xfId="0" applyNumberFormat="1" applyFont="1" applyBorder="1" applyAlignment="1">
      <alignment horizontal="right" vertical="top"/>
    </xf>
    <xf numFmtId="169" fontId="172" fillId="0" borderId="1" xfId="0" applyNumberFormat="1" applyFont="1" applyBorder="1" applyAlignment="1">
      <alignment horizontal="right" vertical="top"/>
    </xf>
    <xf numFmtId="4" fontId="173" fillId="2" borderId="1" xfId="0" applyNumberFormat="1" applyFont="1" applyFill="1" applyBorder="1" applyAlignment="1" applyProtection="1">
      <alignment horizontal="right" vertical="top"/>
      <protection locked="0"/>
    </xf>
    <xf numFmtId="170" fontId="174" fillId="0" borderId="1" xfId="0" applyNumberFormat="1" applyFont="1" applyBorder="1" applyAlignment="1">
      <alignment horizontal="right" vertical="top"/>
    </xf>
    <xf numFmtId="4" fontId="175" fillId="0" borderId="1" xfId="0" applyNumberFormat="1" applyFont="1" applyBorder="1" applyAlignment="1">
      <alignment horizontal="right" vertical="top"/>
    </xf>
    <xf numFmtId="4" fontId="176" fillId="0" borderId="1" xfId="0" applyNumberFormat="1" applyFont="1" applyBorder="1" applyAlignment="1">
      <alignment horizontal="right" vertical="top"/>
    </xf>
    <xf numFmtId="0" fontId="177" fillId="0" borderId="0" xfId="0" applyFont="1"/>
    <xf numFmtId="0" fontId="178" fillId="3" borderId="1" xfId="0" applyFont="1" applyFill="1" applyBorder="1" applyAlignment="1">
      <alignment horizontal="left"/>
    </xf>
    <xf numFmtId="0" fontId="186" fillId="3" borderId="1" xfId="0" applyFont="1" applyFill="1" applyBorder="1" applyAlignment="1">
      <alignment horizontal="left"/>
    </xf>
    <xf numFmtId="0" fontId="187" fillId="3" borderId="1" xfId="0" applyFont="1" applyFill="1" applyBorder="1" applyAlignment="1">
      <alignment horizontal="left"/>
    </xf>
    <xf numFmtId="4" fontId="188" fillId="3" borderId="1" xfId="0" applyNumberFormat="1" applyFont="1" applyFill="1" applyBorder="1" applyAlignment="1">
      <alignment horizontal="right"/>
    </xf>
    <xf numFmtId="0" fontId="189" fillId="0" borderId="0" xfId="0" applyFont="1"/>
    <xf numFmtId="0" fontId="190" fillId="0" borderId="1" xfId="0" applyFont="1" applyBorder="1" applyAlignment="1">
      <alignment horizontal="left" vertical="top"/>
    </xf>
    <xf numFmtId="0" fontId="191" fillId="0" borderId="1" xfId="0" applyFont="1" applyBorder="1" applyAlignment="1">
      <alignment horizontal="left" vertical="top" wrapText="1"/>
    </xf>
    <xf numFmtId="0" fontId="192" fillId="0" borderId="1" xfId="0" applyFont="1" applyBorder="1" applyAlignment="1">
      <alignment horizontal="center" vertical="top"/>
    </xf>
    <xf numFmtId="168" fontId="193" fillId="0" borderId="1" xfId="0" applyNumberFormat="1" applyFont="1" applyBorder="1" applyAlignment="1">
      <alignment horizontal="right" vertical="top"/>
    </xf>
    <xf numFmtId="169" fontId="194" fillId="0" borderId="1" xfId="0" applyNumberFormat="1" applyFont="1" applyBorder="1" applyAlignment="1">
      <alignment horizontal="right" vertical="top"/>
    </xf>
    <xf numFmtId="169" fontId="195" fillId="0" borderId="1" xfId="0" applyNumberFormat="1" applyFont="1" applyBorder="1" applyAlignment="1">
      <alignment horizontal="right" vertical="top"/>
    </xf>
    <xf numFmtId="169" fontId="196" fillId="0" borderId="1" xfId="0" applyNumberFormat="1" applyFont="1" applyBorder="1" applyAlignment="1">
      <alignment horizontal="right" vertical="top"/>
    </xf>
    <xf numFmtId="4" fontId="197" fillId="2" borderId="1" xfId="0" applyNumberFormat="1" applyFont="1" applyFill="1" applyBorder="1" applyAlignment="1" applyProtection="1">
      <alignment horizontal="right" vertical="top"/>
      <protection locked="0"/>
    </xf>
    <xf numFmtId="170" fontId="198" fillId="0" borderId="1" xfId="0" applyNumberFormat="1" applyFont="1" applyBorder="1" applyAlignment="1">
      <alignment horizontal="right" vertical="top"/>
    </xf>
    <xf numFmtId="4" fontId="199" fillId="0" borderId="1" xfId="0" applyNumberFormat="1" applyFont="1" applyBorder="1" applyAlignment="1">
      <alignment horizontal="right" vertical="top"/>
    </xf>
    <xf numFmtId="4" fontId="200" fillId="0" borderId="1" xfId="0" applyNumberFormat="1" applyFont="1" applyBorder="1" applyAlignment="1">
      <alignment horizontal="right" vertical="top"/>
    </xf>
    <xf numFmtId="0" fontId="201" fillId="0" borderId="0" xfId="0" applyFont="1"/>
    <xf numFmtId="0" fontId="202" fillId="0" borderId="1" xfId="0" applyFont="1" applyBorder="1" applyAlignment="1">
      <alignment horizontal="left" vertical="top"/>
    </xf>
    <xf numFmtId="0" fontId="203" fillId="0" borderId="1" xfId="0" applyFont="1" applyBorder="1" applyAlignment="1">
      <alignment horizontal="left" vertical="top" wrapText="1"/>
    </xf>
    <xf numFmtId="0" fontId="204" fillId="0" borderId="1" xfId="0" applyFont="1" applyBorder="1" applyAlignment="1">
      <alignment horizontal="center" vertical="top"/>
    </xf>
    <xf numFmtId="168" fontId="205" fillId="0" borderId="1" xfId="0" applyNumberFormat="1" applyFont="1" applyBorder="1" applyAlignment="1">
      <alignment horizontal="right" vertical="top"/>
    </xf>
    <xf numFmtId="169" fontId="206" fillId="0" borderId="1" xfId="0" applyNumberFormat="1" applyFont="1" applyBorder="1" applyAlignment="1">
      <alignment horizontal="right" vertical="top"/>
    </xf>
    <xf numFmtId="169" fontId="207" fillId="0" borderId="1" xfId="0" applyNumberFormat="1" applyFont="1" applyBorder="1" applyAlignment="1">
      <alignment horizontal="right" vertical="top"/>
    </xf>
    <xf numFmtId="169" fontId="208" fillId="0" borderId="1" xfId="0" applyNumberFormat="1" applyFont="1" applyBorder="1" applyAlignment="1">
      <alignment horizontal="right" vertical="top"/>
    </xf>
    <xf numFmtId="4" fontId="209" fillId="2" borderId="1" xfId="0" applyNumberFormat="1" applyFont="1" applyFill="1" applyBorder="1" applyAlignment="1" applyProtection="1">
      <alignment horizontal="right" vertical="top"/>
      <protection locked="0"/>
    </xf>
    <xf numFmtId="170" fontId="210" fillId="0" borderId="1" xfId="0" applyNumberFormat="1" applyFont="1" applyBorder="1" applyAlignment="1">
      <alignment horizontal="right" vertical="top"/>
    </xf>
    <xf numFmtId="4" fontId="211" fillId="0" borderId="1" xfId="0" applyNumberFormat="1" applyFont="1" applyBorder="1" applyAlignment="1">
      <alignment horizontal="right" vertical="top"/>
    </xf>
    <xf numFmtId="4" fontId="212" fillId="0" borderId="1" xfId="0" applyNumberFormat="1" applyFont="1" applyBorder="1" applyAlignment="1">
      <alignment horizontal="right" vertical="top"/>
    </xf>
    <xf numFmtId="0" fontId="213" fillId="0" borderId="0" xfId="0" applyFont="1"/>
    <xf numFmtId="0" fontId="214" fillId="0" borderId="1" xfId="0" applyFont="1" applyBorder="1" applyAlignment="1">
      <alignment horizontal="left" vertical="top"/>
    </xf>
    <xf numFmtId="0" fontId="215" fillId="0" borderId="1" xfId="0" applyFont="1" applyBorder="1" applyAlignment="1">
      <alignment horizontal="left" vertical="top" wrapText="1"/>
    </xf>
    <xf numFmtId="0" fontId="216" fillId="0" borderId="1" xfId="0" applyFont="1" applyBorder="1" applyAlignment="1">
      <alignment horizontal="center" vertical="top"/>
    </xf>
    <xf numFmtId="168" fontId="217" fillId="0" borderId="1" xfId="0" applyNumberFormat="1" applyFont="1" applyBorder="1" applyAlignment="1">
      <alignment horizontal="right" vertical="top"/>
    </xf>
    <xf numFmtId="169" fontId="218" fillId="0" borderId="1" xfId="0" applyNumberFormat="1" applyFont="1" applyBorder="1" applyAlignment="1">
      <alignment horizontal="right" vertical="top"/>
    </xf>
    <xf numFmtId="169" fontId="219" fillId="0" borderId="1" xfId="0" applyNumberFormat="1" applyFont="1" applyBorder="1" applyAlignment="1">
      <alignment horizontal="right" vertical="top"/>
    </xf>
    <xf numFmtId="169" fontId="220" fillId="0" borderId="1" xfId="0" applyNumberFormat="1" applyFont="1" applyBorder="1" applyAlignment="1">
      <alignment horizontal="right" vertical="top"/>
    </xf>
    <xf numFmtId="4" fontId="221" fillId="2" borderId="1" xfId="0" applyNumberFormat="1" applyFont="1" applyFill="1" applyBorder="1" applyAlignment="1" applyProtection="1">
      <alignment horizontal="right" vertical="top"/>
      <protection locked="0"/>
    </xf>
    <xf numFmtId="170" fontId="222" fillId="0" borderId="1" xfId="0" applyNumberFormat="1" applyFont="1" applyBorder="1" applyAlignment="1">
      <alignment horizontal="right" vertical="top"/>
    </xf>
    <xf numFmtId="4" fontId="223" fillId="0" borderId="1" xfId="0" applyNumberFormat="1" applyFont="1" applyBorder="1" applyAlignment="1">
      <alignment horizontal="right" vertical="top"/>
    </xf>
    <xf numFmtId="4" fontId="224" fillId="0" borderId="1" xfId="0" applyNumberFormat="1" applyFont="1" applyBorder="1" applyAlignment="1">
      <alignment horizontal="right" vertical="top"/>
    </xf>
    <xf numFmtId="0" fontId="225" fillId="0" borderId="0" xfId="0" applyFont="1"/>
    <xf numFmtId="0" fontId="226" fillId="0" borderId="1" xfId="0" applyFont="1" applyBorder="1" applyAlignment="1">
      <alignment horizontal="left" vertical="top"/>
    </xf>
    <xf numFmtId="0" fontId="227" fillId="0" borderId="1" xfId="0" applyFont="1" applyBorder="1" applyAlignment="1">
      <alignment horizontal="left" vertical="top" wrapText="1"/>
    </xf>
    <xf numFmtId="0" fontId="228" fillId="0" borderId="1" xfId="0" applyFont="1" applyBorder="1" applyAlignment="1">
      <alignment horizontal="center" vertical="top"/>
    </xf>
    <xf numFmtId="168" fontId="229" fillId="0" borderId="1" xfId="0" applyNumberFormat="1" applyFont="1" applyBorder="1" applyAlignment="1">
      <alignment horizontal="right" vertical="top"/>
    </xf>
    <xf numFmtId="169" fontId="230" fillId="0" borderId="1" xfId="0" applyNumberFormat="1" applyFont="1" applyBorder="1" applyAlignment="1">
      <alignment horizontal="right" vertical="top"/>
    </xf>
    <xf numFmtId="169" fontId="231" fillId="0" borderId="1" xfId="0" applyNumberFormat="1" applyFont="1" applyBorder="1" applyAlignment="1">
      <alignment horizontal="right" vertical="top"/>
    </xf>
    <xf numFmtId="169" fontId="232" fillId="0" borderId="1" xfId="0" applyNumberFormat="1" applyFont="1" applyBorder="1" applyAlignment="1">
      <alignment horizontal="right" vertical="top"/>
    </xf>
    <xf numFmtId="4" fontId="233" fillId="2" borderId="1" xfId="0" applyNumberFormat="1" applyFont="1" applyFill="1" applyBorder="1" applyAlignment="1" applyProtection="1">
      <alignment horizontal="right" vertical="top"/>
      <protection locked="0"/>
    </xf>
    <xf numFmtId="170" fontId="234" fillId="0" borderId="1" xfId="0" applyNumberFormat="1" applyFont="1" applyBorder="1" applyAlignment="1">
      <alignment horizontal="right" vertical="top"/>
    </xf>
    <xf numFmtId="4" fontId="235" fillId="0" borderId="1" xfId="0" applyNumberFormat="1" applyFont="1" applyBorder="1" applyAlignment="1">
      <alignment horizontal="right" vertical="top"/>
    </xf>
    <xf numFmtId="4" fontId="236" fillId="0" borderId="1" xfId="0" applyNumberFormat="1" applyFont="1" applyBorder="1" applyAlignment="1">
      <alignment horizontal="right" vertical="top"/>
    </xf>
    <xf numFmtId="0" fontId="237" fillId="0" borderId="0" xfId="0" applyFont="1"/>
    <xf numFmtId="0" fontId="238" fillId="0" borderId="1" xfId="0" applyFont="1" applyBorder="1" applyAlignment="1">
      <alignment horizontal="left" vertical="top"/>
    </xf>
    <xf numFmtId="0" fontId="239" fillId="0" borderId="1" xfId="0" applyFont="1" applyBorder="1" applyAlignment="1">
      <alignment horizontal="left" vertical="top" wrapText="1"/>
    </xf>
    <xf numFmtId="0" fontId="240" fillId="0" borderId="1" xfId="0" applyFont="1" applyBorder="1" applyAlignment="1">
      <alignment horizontal="center" vertical="top"/>
    </xf>
    <xf numFmtId="168" fontId="241" fillId="0" borderId="1" xfId="0" applyNumberFormat="1" applyFont="1" applyBorder="1" applyAlignment="1">
      <alignment horizontal="right" vertical="top"/>
    </xf>
    <xf numFmtId="169" fontId="242" fillId="0" borderId="1" xfId="0" applyNumberFormat="1" applyFont="1" applyBorder="1" applyAlignment="1">
      <alignment horizontal="right" vertical="top"/>
    </xf>
    <xf numFmtId="169" fontId="243" fillId="0" borderId="1" xfId="0" applyNumberFormat="1" applyFont="1" applyBorder="1" applyAlignment="1">
      <alignment horizontal="right" vertical="top"/>
    </xf>
    <xf numFmtId="169" fontId="244" fillId="0" borderId="1" xfId="0" applyNumberFormat="1" applyFont="1" applyBorder="1" applyAlignment="1">
      <alignment horizontal="right" vertical="top"/>
    </xf>
    <xf numFmtId="4" fontId="245" fillId="2" borderId="1" xfId="0" applyNumberFormat="1" applyFont="1" applyFill="1" applyBorder="1" applyAlignment="1" applyProtection="1">
      <alignment horizontal="right" vertical="top"/>
      <protection locked="0"/>
    </xf>
    <xf numFmtId="170" fontId="246" fillId="0" borderId="1" xfId="0" applyNumberFormat="1" applyFont="1" applyBorder="1" applyAlignment="1">
      <alignment horizontal="right" vertical="top"/>
    </xf>
    <xf numFmtId="4" fontId="247" fillId="0" borderId="1" xfId="0" applyNumberFormat="1" applyFont="1" applyBorder="1" applyAlignment="1">
      <alignment horizontal="right" vertical="top"/>
    </xf>
    <xf numFmtId="4" fontId="248" fillId="0" borderId="1" xfId="0" applyNumberFormat="1" applyFont="1" applyBorder="1" applyAlignment="1">
      <alignment horizontal="right" vertical="top"/>
    </xf>
    <xf numFmtId="0" fontId="249" fillId="0" borderId="0" xfId="0" applyFont="1"/>
    <xf numFmtId="0" fontId="250" fillId="3" borderId="1" xfId="0" applyFont="1" applyFill="1" applyBorder="1" applyAlignment="1">
      <alignment horizontal="left"/>
    </xf>
    <xf numFmtId="0" fontId="258" fillId="3" borderId="1" xfId="0" applyFont="1" applyFill="1" applyBorder="1" applyAlignment="1">
      <alignment horizontal="left"/>
    </xf>
    <xf numFmtId="0" fontId="259" fillId="3" borderId="1" xfId="0" applyFont="1" applyFill="1" applyBorder="1" applyAlignment="1">
      <alignment horizontal="left"/>
    </xf>
    <xf numFmtId="4" fontId="260" fillId="3" borderId="1" xfId="0" applyNumberFormat="1" applyFont="1" applyFill="1" applyBorder="1" applyAlignment="1">
      <alignment horizontal="right"/>
    </xf>
    <xf numFmtId="0" fontId="261" fillId="0" borderId="0" xfId="0" applyFont="1"/>
    <xf numFmtId="0" fontId="262" fillId="0" borderId="1" xfId="0" applyFont="1" applyBorder="1" applyAlignment="1">
      <alignment horizontal="left" vertical="top"/>
    </xf>
    <xf numFmtId="0" fontId="263" fillId="0" borderId="1" xfId="0" applyFont="1" applyBorder="1" applyAlignment="1">
      <alignment horizontal="left" vertical="top" wrapText="1"/>
    </xf>
    <xf numFmtId="0" fontId="264" fillId="0" borderId="1" xfId="0" applyFont="1" applyBorder="1" applyAlignment="1">
      <alignment horizontal="center" vertical="top"/>
    </xf>
    <xf numFmtId="168" fontId="265" fillId="0" borderId="1" xfId="0" applyNumberFormat="1" applyFont="1" applyBorder="1" applyAlignment="1">
      <alignment horizontal="right" vertical="top"/>
    </xf>
    <xf numFmtId="169" fontId="266" fillId="0" borderId="1" xfId="0" applyNumberFormat="1" applyFont="1" applyBorder="1" applyAlignment="1">
      <alignment horizontal="right" vertical="top"/>
    </xf>
    <xf numFmtId="169" fontId="267" fillId="0" borderId="1" xfId="0" applyNumberFormat="1" applyFont="1" applyBorder="1" applyAlignment="1">
      <alignment horizontal="right" vertical="top"/>
    </xf>
    <xf numFmtId="169" fontId="268" fillId="0" borderId="1" xfId="0" applyNumberFormat="1" applyFont="1" applyBorder="1" applyAlignment="1">
      <alignment horizontal="right" vertical="top"/>
    </xf>
    <xf numFmtId="4" fontId="269" fillId="2" borderId="1" xfId="0" applyNumberFormat="1" applyFont="1" applyFill="1" applyBorder="1" applyAlignment="1" applyProtection="1">
      <alignment horizontal="right" vertical="top"/>
      <protection locked="0"/>
    </xf>
    <xf numFmtId="170" fontId="270" fillId="0" borderId="1" xfId="0" applyNumberFormat="1" applyFont="1" applyBorder="1" applyAlignment="1">
      <alignment horizontal="right" vertical="top"/>
    </xf>
    <xf numFmtId="4" fontId="271" fillId="0" borderId="1" xfId="0" applyNumberFormat="1" applyFont="1" applyBorder="1" applyAlignment="1">
      <alignment horizontal="right" vertical="top"/>
    </xf>
    <xf numFmtId="4" fontId="272" fillId="0" borderId="1" xfId="0" applyNumberFormat="1" applyFont="1" applyBorder="1" applyAlignment="1">
      <alignment horizontal="right" vertical="top"/>
    </xf>
    <xf numFmtId="0" fontId="273" fillId="0" borderId="0" xfId="0" applyFont="1"/>
    <xf numFmtId="0" fontId="280" fillId="0" borderId="0" xfId="0" applyFont="1" applyAlignment="1">
      <alignment horizontal="left" vertical="top"/>
    </xf>
    <xf numFmtId="0" fontId="283" fillId="3" borderId="1" xfId="0" applyFont="1" applyFill="1" applyBorder="1" applyAlignment="1">
      <alignment horizontal="left"/>
    </xf>
    <xf numFmtId="0" fontId="284" fillId="3" borderId="1" xfId="0" applyFont="1" applyFill="1" applyBorder="1" applyAlignment="1">
      <alignment horizontal="left"/>
    </xf>
    <xf numFmtId="0" fontId="285" fillId="3" borderId="1" xfId="0" applyFont="1" applyFill="1" applyBorder="1" applyAlignment="1">
      <alignment horizontal="left"/>
    </xf>
    <xf numFmtId="0" fontId="286" fillId="3" borderId="1" xfId="0" applyFont="1" applyFill="1" applyBorder="1" applyAlignment="1">
      <alignment horizontal="left"/>
    </xf>
    <xf numFmtId="0" fontId="287" fillId="3" borderId="1" xfId="0" applyFont="1" applyFill="1" applyBorder="1" applyAlignment="1">
      <alignment horizontal="left"/>
    </xf>
    <xf numFmtId="0" fontId="288" fillId="3" borderId="1" xfId="0" applyFont="1" applyFill="1" applyBorder="1" applyAlignment="1">
      <alignment horizontal="left"/>
    </xf>
    <xf numFmtId="0" fontId="289" fillId="3" borderId="1" xfId="0" applyFont="1" applyFill="1" applyBorder="1" applyAlignment="1">
      <alignment horizontal="left"/>
    </xf>
    <xf numFmtId="0" fontId="290" fillId="0" borderId="1" xfId="0" applyFont="1" applyBorder="1" applyAlignment="1">
      <alignment horizontal="left" vertical="top"/>
    </xf>
    <xf numFmtId="0" fontId="291" fillId="0" borderId="1" xfId="0" applyFont="1" applyBorder="1" applyAlignment="1">
      <alignment horizontal="left" vertical="top" wrapText="1"/>
    </xf>
    <xf numFmtId="4" fontId="292" fillId="2" borderId="1" xfId="0" applyNumberFormat="1" applyFont="1" applyFill="1" applyBorder="1" applyAlignment="1" applyProtection="1">
      <alignment horizontal="right" vertical="top"/>
      <protection locked="0"/>
    </xf>
    <xf numFmtId="4" fontId="293" fillId="0" borderId="1" xfId="0" applyNumberFormat="1" applyFont="1" applyBorder="1" applyAlignment="1">
      <alignment horizontal="right" vertical="top"/>
    </xf>
    <xf numFmtId="4" fontId="294" fillId="3" borderId="1" xfId="0" applyNumberFormat="1" applyFont="1" applyFill="1" applyBorder="1" applyAlignment="1">
      <alignment horizontal="right" vertical="top"/>
    </xf>
    <xf numFmtId="4" fontId="295" fillId="3" borderId="1" xfId="0" applyNumberFormat="1" applyFont="1" applyFill="1" applyBorder="1" applyAlignment="1">
      <alignment horizontal="right" vertical="top"/>
    </xf>
    <xf numFmtId="0" fontId="296" fillId="0" borderId="1" xfId="0" applyFont="1" applyBorder="1" applyAlignment="1">
      <alignment horizontal="left" vertical="top"/>
    </xf>
    <xf numFmtId="0" fontId="297" fillId="0" borderId="1" xfId="0" applyFont="1" applyBorder="1" applyAlignment="1">
      <alignment horizontal="left" vertical="top" wrapText="1"/>
    </xf>
    <xf numFmtId="4" fontId="298" fillId="2" borderId="1" xfId="0" applyNumberFormat="1" applyFont="1" applyFill="1" applyBorder="1" applyAlignment="1" applyProtection="1">
      <alignment horizontal="right" vertical="top"/>
      <protection locked="0"/>
    </xf>
    <xf numFmtId="4" fontId="299" fillId="0" borderId="1" xfId="0" applyNumberFormat="1" applyFont="1" applyBorder="1" applyAlignment="1">
      <alignment horizontal="right" vertical="top"/>
    </xf>
    <xf numFmtId="4" fontId="300" fillId="3" borderId="1" xfId="0" applyNumberFormat="1" applyFont="1" applyFill="1" applyBorder="1" applyAlignment="1">
      <alignment horizontal="right" vertical="top"/>
    </xf>
    <xf numFmtId="4" fontId="301" fillId="3" borderId="1" xfId="0" applyNumberFormat="1" applyFont="1" applyFill="1" applyBorder="1" applyAlignment="1">
      <alignment horizontal="right" vertical="top"/>
    </xf>
    <xf numFmtId="0" fontId="302" fillId="0" borderId="1" xfId="0" applyFont="1" applyBorder="1" applyAlignment="1">
      <alignment horizontal="left" vertical="top"/>
    </xf>
    <xf numFmtId="0" fontId="303" fillId="0" borderId="1" xfId="0" applyFont="1" applyBorder="1" applyAlignment="1">
      <alignment horizontal="left" vertical="top" wrapText="1"/>
    </xf>
    <xf numFmtId="4" fontId="304" fillId="2" borderId="1" xfId="0" applyNumberFormat="1" applyFont="1" applyFill="1" applyBorder="1" applyAlignment="1" applyProtection="1">
      <alignment horizontal="right" vertical="top"/>
      <protection locked="0"/>
    </xf>
    <xf numFmtId="4" fontId="305" fillId="0" borderId="1" xfId="0" applyNumberFormat="1" applyFont="1" applyBorder="1" applyAlignment="1">
      <alignment horizontal="right" vertical="top"/>
    </xf>
    <xf numFmtId="4" fontId="306" fillId="3" borderId="1" xfId="0" applyNumberFormat="1" applyFont="1" applyFill="1" applyBorder="1" applyAlignment="1">
      <alignment horizontal="right" vertical="top"/>
    </xf>
    <xf numFmtId="4" fontId="307" fillId="3" borderId="1" xfId="0" applyNumberFormat="1" applyFont="1" applyFill="1" applyBorder="1" applyAlignment="1">
      <alignment horizontal="right" vertical="top"/>
    </xf>
    <xf numFmtId="0" fontId="308" fillId="0" borderId="1" xfId="0" applyFont="1" applyBorder="1" applyAlignment="1">
      <alignment horizontal="left" vertical="top"/>
    </xf>
    <xf numFmtId="0" fontId="309" fillId="0" borderId="1" xfId="0" applyFont="1" applyBorder="1" applyAlignment="1">
      <alignment horizontal="left" vertical="top" wrapText="1"/>
    </xf>
    <xf numFmtId="4" fontId="310" fillId="2" borderId="1" xfId="0" applyNumberFormat="1" applyFont="1" applyFill="1" applyBorder="1" applyAlignment="1" applyProtection="1">
      <alignment horizontal="right" vertical="top"/>
      <protection locked="0"/>
    </xf>
    <xf numFmtId="4" fontId="311" fillId="0" borderId="1" xfId="0" applyNumberFormat="1" applyFont="1" applyBorder="1" applyAlignment="1">
      <alignment horizontal="right" vertical="top"/>
    </xf>
    <xf numFmtId="4" fontId="312" fillId="3" borderId="1" xfId="0" applyNumberFormat="1" applyFont="1" applyFill="1" applyBorder="1" applyAlignment="1">
      <alignment horizontal="right" vertical="top"/>
    </xf>
    <xf numFmtId="4" fontId="313" fillId="3" borderId="1" xfId="0" applyNumberFormat="1" applyFont="1" applyFill="1" applyBorder="1" applyAlignment="1">
      <alignment horizontal="right" vertical="top"/>
    </xf>
    <xf numFmtId="0" fontId="314" fillId="0" borderId="1" xfId="0" applyFont="1" applyBorder="1" applyAlignment="1">
      <alignment horizontal="left" vertical="top"/>
    </xf>
    <xf numFmtId="0" fontId="315" fillId="0" borderId="1" xfId="0" applyFont="1" applyBorder="1" applyAlignment="1">
      <alignment horizontal="left" vertical="top" wrapText="1"/>
    </xf>
    <xf numFmtId="4" fontId="316" fillId="2" borderId="1" xfId="0" applyNumberFormat="1" applyFont="1" applyFill="1" applyBorder="1" applyAlignment="1" applyProtection="1">
      <alignment horizontal="right" vertical="top"/>
      <protection locked="0"/>
    </xf>
    <xf numFmtId="4" fontId="317" fillId="0" borderId="1" xfId="0" applyNumberFormat="1" applyFont="1" applyBorder="1" applyAlignment="1">
      <alignment horizontal="right" vertical="top"/>
    </xf>
    <xf numFmtId="4" fontId="318" fillId="3" borderId="1" xfId="0" applyNumberFormat="1" applyFont="1" applyFill="1" applyBorder="1" applyAlignment="1">
      <alignment horizontal="right" vertical="top"/>
    </xf>
    <xf numFmtId="4" fontId="319" fillId="3" borderId="1" xfId="0" applyNumberFormat="1" applyFont="1" applyFill="1" applyBorder="1" applyAlignment="1">
      <alignment horizontal="right" vertical="top"/>
    </xf>
    <xf numFmtId="4" fontId="322" fillId="3" borderId="1" xfId="0" applyNumberFormat="1" applyFont="1" applyFill="1" applyBorder="1" applyAlignment="1">
      <alignment horizontal="right"/>
    </xf>
    <xf numFmtId="4" fontId="325" fillId="3" borderId="1" xfId="0" applyNumberFormat="1" applyFont="1" applyFill="1" applyBorder="1" applyAlignment="1">
      <alignment horizontal="right"/>
    </xf>
    <xf numFmtId="4" fontId="326" fillId="3" borderId="1" xfId="0" applyNumberFormat="1" applyFont="1" applyFill="1" applyBorder="1" applyAlignment="1">
      <alignment horizontal="right"/>
    </xf>
    <xf numFmtId="0" fontId="327" fillId="0" borderId="0" xfId="0" applyFont="1" applyAlignment="1">
      <alignment horizontal="left" vertical="top"/>
    </xf>
    <xf numFmtId="0" fontId="330" fillId="3" borderId="1" xfId="0" applyFont="1" applyFill="1" applyBorder="1" applyAlignment="1">
      <alignment horizontal="left"/>
    </xf>
    <xf numFmtId="0" fontId="331" fillId="3" borderId="1" xfId="0" applyFont="1" applyFill="1" applyBorder="1" applyAlignment="1">
      <alignment horizontal="left"/>
    </xf>
    <xf numFmtId="0" fontId="332" fillId="3" borderId="1" xfId="0" applyFont="1" applyFill="1" applyBorder="1" applyAlignment="1">
      <alignment horizontal="left"/>
    </xf>
    <xf numFmtId="0" fontId="333" fillId="3" borderId="1" xfId="0" applyFont="1" applyFill="1" applyBorder="1" applyAlignment="1">
      <alignment horizontal="left"/>
    </xf>
    <xf numFmtId="0" fontId="339" fillId="0" borderId="1" xfId="0" applyFont="1" applyBorder="1" applyAlignment="1">
      <alignment horizontal="left" vertical="top"/>
    </xf>
    <xf numFmtId="4" fontId="340" fillId="0" borderId="1" xfId="0" applyNumberFormat="1" applyFont="1" applyBorder="1" applyAlignment="1">
      <alignment horizontal="right" vertical="top"/>
    </xf>
    <xf numFmtId="4" fontId="341" fillId="0" borderId="1" xfId="0" applyNumberFormat="1" applyFont="1" applyBorder="1" applyAlignment="1">
      <alignment horizontal="right" vertical="top"/>
    </xf>
    <xf numFmtId="4" fontId="342" fillId="2" borderId="1" xfId="0" applyNumberFormat="1" applyFont="1" applyFill="1" applyBorder="1" applyAlignment="1" applyProtection="1">
      <alignment vertical="top"/>
      <protection locked="0"/>
    </xf>
    <xf numFmtId="0" fontId="348" fillId="0" borderId="0" xfId="0" applyFont="1"/>
    <xf numFmtId="0" fontId="349" fillId="0" borderId="1" xfId="0" applyFont="1" applyBorder="1" applyAlignment="1">
      <alignment horizontal="left" vertical="top"/>
    </xf>
    <xf numFmtId="4" fontId="350" fillId="0" borderId="1" xfId="0" applyNumberFormat="1" applyFont="1" applyBorder="1" applyAlignment="1">
      <alignment horizontal="right" vertical="top"/>
    </xf>
    <xf numFmtId="4" fontId="351" fillId="0" borderId="1" xfId="0" applyNumberFormat="1" applyFont="1" applyBorder="1" applyAlignment="1">
      <alignment horizontal="right" vertical="top"/>
    </xf>
    <xf numFmtId="4" fontId="352" fillId="2" borderId="1" xfId="0" applyNumberFormat="1" applyFont="1" applyFill="1" applyBorder="1" applyAlignment="1" applyProtection="1">
      <alignment vertical="top"/>
      <protection locked="0"/>
    </xf>
    <xf numFmtId="0" fontId="358" fillId="0" borderId="0" xfId="0" applyFont="1"/>
    <xf numFmtId="0" fontId="359" fillId="0" borderId="1" xfId="0" applyFont="1" applyBorder="1" applyAlignment="1">
      <alignment horizontal="left" vertical="top"/>
    </xf>
    <xf numFmtId="4" fontId="360" fillId="0" borderId="1" xfId="0" applyNumberFormat="1" applyFont="1" applyBorder="1" applyAlignment="1">
      <alignment horizontal="right" vertical="top"/>
    </xf>
    <xf numFmtId="4" fontId="361" fillId="0" borderId="1" xfId="0" applyNumberFormat="1" applyFont="1" applyBorder="1" applyAlignment="1">
      <alignment horizontal="right" vertical="top"/>
    </xf>
    <xf numFmtId="4" fontId="362" fillId="2" borderId="1" xfId="0" applyNumberFormat="1" applyFont="1" applyFill="1" applyBorder="1" applyAlignment="1" applyProtection="1">
      <alignment vertical="top"/>
      <protection locked="0"/>
    </xf>
    <xf numFmtId="0" fontId="368" fillId="0" borderId="0" xfId="0" applyFont="1"/>
    <xf numFmtId="0" fontId="369" fillId="0" borderId="1" xfId="0" applyFont="1" applyBorder="1" applyAlignment="1">
      <alignment horizontal="left" vertical="top"/>
    </xf>
    <xf numFmtId="4" fontId="370" fillId="0" borderId="1" xfId="0" applyNumberFormat="1" applyFont="1" applyBorder="1" applyAlignment="1">
      <alignment horizontal="right" vertical="top"/>
    </xf>
    <xf numFmtId="4" fontId="371" fillId="0" borderId="1" xfId="0" applyNumberFormat="1" applyFont="1" applyBorder="1" applyAlignment="1">
      <alignment horizontal="right" vertical="top"/>
    </xf>
    <xf numFmtId="4" fontId="372" fillId="2" borderId="1" xfId="0" applyNumberFormat="1" applyFont="1" applyFill="1" applyBorder="1" applyAlignment="1" applyProtection="1">
      <alignment vertical="top"/>
      <protection locked="0"/>
    </xf>
    <xf numFmtId="0" fontId="378" fillId="0" borderId="0" xfId="0" applyFont="1"/>
    <xf numFmtId="0" fontId="379" fillId="0" borderId="1" xfId="0" applyFont="1" applyBorder="1" applyAlignment="1">
      <alignment horizontal="left" vertical="top"/>
    </xf>
    <xf numFmtId="4" fontId="380" fillId="0" borderId="1" xfId="0" applyNumberFormat="1" applyFont="1" applyBorder="1" applyAlignment="1">
      <alignment horizontal="right" vertical="top"/>
    </xf>
    <xf numFmtId="4" fontId="381" fillId="0" borderId="1" xfId="0" applyNumberFormat="1" applyFont="1" applyBorder="1" applyAlignment="1">
      <alignment horizontal="right" vertical="top"/>
    </xf>
    <xf numFmtId="4" fontId="382" fillId="2" borderId="1" xfId="0" applyNumberFormat="1" applyFont="1" applyFill="1" applyBorder="1" applyAlignment="1" applyProtection="1">
      <alignment vertical="top"/>
      <protection locked="0"/>
    </xf>
    <xf numFmtId="0" fontId="388" fillId="0" borderId="0" xfId="0" applyFont="1"/>
    <xf numFmtId="0" fontId="389" fillId="0" borderId="1" xfId="0" applyFont="1" applyBorder="1" applyAlignment="1">
      <alignment horizontal="left" vertical="top"/>
    </xf>
    <xf numFmtId="4" fontId="390" fillId="0" borderId="1" xfId="0" applyNumberFormat="1" applyFont="1" applyBorder="1" applyAlignment="1">
      <alignment horizontal="right" vertical="top"/>
    </xf>
    <xf numFmtId="4" fontId="391" fillId="0" borderId="1" xfId="0" applyNumberFormat="1" applyFont="1" applyBorder="1" applyAlignment="1">
      <alignment horizontal="right" vertical="top"/>
    </xf>
    <xf numFmtId="4" fontId="392" fillId="0" borderId="1" xfId="0" applyNumberFormat="1" applyFont="1" applyBorder="1" applyAlignment="1">
      <alignment horizontal="right" vertical="top"/>
    </xf>
    <xf numFmtId="0" fontId="398" fillId="0" borderId="0" xfId="0" applyFont="1"/>
    <xf numFmtId="0" fontId="399" fillId="0" borderId="1" xfId="0" applyFont="1" applyBorder="1" applyAlignment="1">
      <alignment horizontal="left" vertical="top"/>
    </xf>
    <xf numFmtId="4" fontId="400" fillId="0" borderId="1" xfId="0" applyNumberFormat="1" applyFont="1" applyBorder="1" applyAlignment="1">
      <alignment horizontal="right" vertical="top"/>
    </xf>
    <xf numFmtId="4" fontId="404" fillId="2" borderId="1" xfId="0" applyNumberFormat="1" applyFont="1" applyFill="1" applyBorder="1" applyAlignment="1" applyProtection="1">
      <alignment horizontal="right" vertical="top"/>
      <protection locked="0"/>
    </xf>
    <xf numFmtId="0" fontId="405" fillId="0" borderId="0" xfId="0" applyFont="1"/>
    <xf numFmtId="4" fontId="409" fillId="2" borderId="1" xfId="0" applyNumberFormat="1" applyFont="1" applyFill="1" applyBorder="1" applyAlignment="1" applyProtection="1">
      <alignment horizontal="right" vertical="top"/>
      <protection locked="0"/>
    </xf>
    <xf numFmtId="0" fontId="410" fillId="0" borderId="0" xfId="0" applyFont="1"/>
    <xf numFmtId="4" fontId="414" fillId="2" borderId="1" xfId="0" applyNumberFormat="1" applyFont="1" applyFill="1" applyBorder="1" applyAlignment="1" applyProtection="1">
      <alignment horizontal="right" vertical="top"/>
      <protection locked="0"/>
    </xf>
    <xf numFmtId="4" fontId="418" fillId="3" borderId="1" xfId="0" applyNumberFormat="1" applyFont="1" applyFill="1" applyBorder="1" applyAlignment="1">
      <alignment horizontal="right"/>
    </xf>
    <xf numFmtId="0" fontId="419" fillId="0" borderId="0" xfId="0" applyFont="1"/>
    <xf numFmtId="4" fontId="423" fillId="2" borderId="1" xfId="0" applyNumberFormat="1" applyFont="1" applyFill="1" applyBorder="1" applyAlignment="1" applyProtection="1">
      <alignment horizontal="right" vertical="top"/>
      <protection locked="0"/>
    </xf>
    <xf numFmtId="0" fontId="426" fillId="0" borderId="0" xfId="0" applyFont="1" applyAlignment="1">
      <alignment horizontal="left" vertical="top"/>
    </xf>
    <xf numFmtId="0" fontId="429" fillId="3" borderId="1" xfId="0" applyFont="1" applyFill="1" applyBorder="1" applyAlignment="1">
      <alignment horizontal="left"/>
    </xf>
    <xf numFmtId="0" fontId="430" fillId="3" borderId="1" xfId="0" applyFont="1" applyFill="1" applyBorder="1" applyAlignment="1">
      <alignment horizontal="left"/>
    </xf>
    <xf numFmtId="0" fontId="431" fillId="3" borderId="1" xfId="0" applyFont="1" applyFill="1" applyBorder="1" applyAlignment="1">
      <alignment horizontal="left"/>
    </xf>
    <xf numFmtId="0" fontId="432" fillId="3" borderId="1" xfId="0" applyFont="1" applyFill="1" applyBorder="1" applyAlignment="1">
      <alignment horizontal="left"/>
    </xf>
    <xf numFmtId="0" fontId="438" fillId="0" borderId="1" xfId="0" applyFont="1" applyBorder="1" applyAlignment="1">
      <alignment horizontal="left" vertical="top"/>
    </xf>
    <xf numFmtId="4" fontId="439" fillId="0" borderId="1" xfId="0" applyNumberFormat="1" applyFont="1" applyBorder="1" applyAlignment="1">
      <alignment horizontal="right" vertical="top"/>
    </xf>
    <xf numFmtId="4" fontId="440" fillId="0" borderId="1" xfId="0" applyNumberFormat="1" applyFont="1" applyBorder="1" applyAlignment="1">
      <alignment horizontal="right" vertical="top"/>
    </xf>
    <xf numFmtId="4" fontId="441" fillId="2" borderId="1" xfId="0" applyNumberFormat="1" applyFont="1" applyFill="1" applyBorder="1" applyAlignment="1" applyProtection="1">
      <alignment vertical="top"/>
      <protection locked="0"/>
    </xf>
    <xf numFmtId="0" fontId="447" fillId="0" borderId="0" xfId="0" applyFont="1"/>
    <xf numFmtId="0" fontId="448" fillId="0" borderId="1" xfId="0" applyFont="1" applyBorder="1" applyAlignment="1">
      <alignment horizontal="left" vertical="top"/>
    </xf>
    <xf numFmtId="4" fontId="449" fillId="0" borderId="1" xfId="0" applyNumberFormat="1" applyFont="1" applyBorder="1" applyAlignment="1">
      <alignment horizontal="right" vertical="top"/>
    </xf>
    <xf numFmtId="4" fontId="450" fillId="0" borderId="1" xfId="0" applyNumberFormat="1" applyFont="1" applyBorder="1" applyAlignment="1">
      <alignment horizontal="right" vertical="top"/>
    </xf>
    <xf numFmtId="4" fontId="451" fillId="2" borderId="1" xfId="0" applyNumberFormat="1" applyFont="1" applyFill="1" applyBorder="1" applyAlignment="1" applyProtection="1">
      <alignment vertical="top"/>
      <protection locked="0"/>
    </xf>
    <xf numFmtId="0" fontId="457" fillId="0" borderId="0" xfId="0" applyFont="1"/>
    <xf numFmtId="0" fontId="458" fillId="0" borderId="1" xfId="0" applyFont="1" applyBorder="1" applyAlignment="1">
      <alignment horizontal="left" vertical="top"/>
    </xf>
    <xf numFmtId="4" fontId="459" fillId="0" borderId="1" xfId="0" applyNumberFormat="1" applyFont="1" applyBorder="1" applyAlignment="1">
      <alignment horizontal="right" vertical="top"/>
    </xf>
    <xf numFmtId="4" fontId="460" fillId="0" borderId="1" xfId="0" applyNumberFormat="1" applyFont="1" applyBorder="1" applyAlignment="1">
      <alignment horizontal="right" vertical="top"/>
    </xf>
    <xf numFmtId="4" fontId="461" fillId="2" borderId="1" xfId="0" applyNumberFormat="1" applyFont="1" applyFill="1" applyBorder="1" applyAlignment="1" applyProtection="1">
      <alignment vertical="top"/>
      <protection locked="0"/>
    </xf>
    <xf numFmtId="0" fontId="467" fillId="0" borderId="0" xfId="0" applyFont="1"/>
    <xf numFmtId="0" fontId="468" fillId="0" borderId="1" xfId="0" applyFont="1" applyBorder="1" applyAlignment="1">
      <alignment horizontal="left" vertical="top"/>
    </xf>
    <xf numFmtId="4" fontId="469" fillId="0" borderId="1" xfId="0" applyNumberFormat="1" applyFont="1" applyBorder="1" applyAlignment="1">
      <alignment horizontal="right" vertical="top"/>
    </xf>
    <xf numFmtId="4" fontId="470" fillId="0" borderId="1" xfId="0" applyNumberFormat="1" applyFont="1" applyBorder="1" applyAlignment="1">
      <alignment horizontal="right" vertical="top"/>
    </xf>
    <xf numFmtId="4" fontId="471" fillId="2" borderId="1" xfId="0" applyNumberFormat="1" applyFont="1" applyFill="1" applyBorder="1" applyAlignment="1" applyProtection="1">
      <alignment vertical="top"/>
      <protection locked="0"/>
    </xf>
    <xf numFmtId="0" fontId="477" fillId="0" borderId="0" xfId="0" applyFont="1"/>
    <xf numFmtId="0" fontId="478" fillId="0" borderId="1" xfId="0" applyFont="1" applyBorder="1" applyAlignment="1">
      <alignment horizontal="left" vertical="top"/>
    </xf>
    <xf numFmtId="4" fontId="479" fillId="0" borderId="1" xfId="0" applyNumberFormat="1" applyFont="1" applyBorder="1" applyAlignment="1">
      <alignment horizontal="right" vertical="top"/>
    </xf>
    <xf numFmtId="4" fontId="480" fillId="0" borderId="1" xfId="0" applyNumberFormat="1" applyFont="1" applyBorder="1" applyAlignment="1">
      <alignment horizontal="right" vertical="top"/>
    </xf>
    <xf numFmtId="4" fontId="481" fillId="2" borderId="1" xfId="0" applyNumberFormat="1" applyFont="1" applyFill="1" applyBorder="1" applyAlignment="1" applyProtection="1">
      <alignment vertical="top"/>
      <protection locked="0"/>
    </xf>
    <xf numFmtId="0" fontId="487" fillId="0" borderId="0" xfId="0" applyFont="1"/>
    <xf numFmtId="0" fontId="488" fillId="0" borderId="1" xfId="0" applyFont="1" applyBorder="1" applyAlignment="1">
      <alignment horizontal="left" vertical="top"/>
    </xf>
    <xf numFmtId="4" fontId="489" fillId="0" borderId="1" xfId="0" applyNumberFormat="1" applyFont="1" applyBorder="1" applyAlignment="1">
      <alignment horizontal="right" vertical="top"/>
    </xf>
    <xf numFmtId="4" fontId="490" fillId="0" borderId="1" xfId="0" applyNumberFormat="1" applyFont="1" applyBorder="1" applyAlignment="1">
      <alignment horizontal="right" vertical="top"/>
    </xf>
    <xf numFmtId="4" fontId="491" fillId="0" borderId="1" xfId="0" applyNumberFormat="1" applyFont="1" applyBorder="1" applyAlignment="1">
      <alignment horizontal="right" vertical="top"/>
    </xf>
    <xf numFmtId="0" fontId="497" fillId="0" borderId="0" xfId="0" applyFont="1"/>
    <xf numFmtId="0" fontId="498" fillId="0" borderId="1" xfId="0" applyFont="1" applyBorder="1" applyAlignment="1">
      <alignment horizontal="left" vertical="top"/>
    </xf>
    <xf numFmtId="4" fontId="499" fillId="0" borderId="1" xfId="0" applyNumberFormat="1" applyFont="1" applyBorder="1" applyAlignment="1">
      <alignment horizontal="right" vertical="top"/>
    </xf>
    <xf numFmtId="4" fontId="503" fillId="2" borderId="1" xfId="0" applyNumberFormat="1" applyFont="1" applyFill="1" applyBorder="1" applyAlignment="1" applyProtection="1">
      <alignment horizontal="right" vertical="top"/>
      <protection locked="0"/>
    </xf>
    <xf numFmtId="0" fontId="504" fillId="0" borderId="0" xfId="0" applyFont="1"/>
    <xf numFmtId="4" fontId="508" fillId="2" borderId="1" xfId="0" applyNumberFormat="1" applyFont="1" applyFill="1" applyBorder="1" applyAlignment="1" applyProtection="1">
      <alignment horizontal="right" vertical="top"/>
      <protection locked="0"/>
    </xf>
    <xf numFmtId="0" fontId="511" fillId="0" borderId="0" xfId="0" applyFont="1" applyAlignment="1">
      <alignment horizontal="left" vertical="top"/>
    </xf>
    <xf numFmtId="0" fontId="514" fillId="0" borderId="1" xfId="0" applyFont="1" applyBorder="1" applyAlignment="1">
      <alignment horizontal="left" vertical="top"/>
    </xf>
    <xf numFmtId="0" fontId="515" fillId="2" borderId="1" xfId="0" applyFont="1" applyFill="1" applyBorder="1" applyAlignment="1" applyProtection="1">
      <alignment vertical="top"/>
      <protection locked="0"/>
    </xf>
    <xf numFmtId="0" fontId="523" fillId="0" borderId="1" xfId="0" applyFont="1" applyBorder="1" applyAlignment="1">
      <alignment horizontal="left" vertical="top"/>
    </xf>
    <xf numFmtId="0" fontId="524" fillId="2" borderId="1" xfId="0" applyFont="1" applyFill="1" applyBorder="1" applyAlignment="1" applyProtection="1">
      <alignment vertical="top"/>
      <protection locked="0"/>
    </xf>
    <xf numFmtId="0" fontId="532" fillId="0" borderId="1" xfId="0" applyFont="1" applyBorder="1" applyAlignment="1">
      <alignment horizontal="left" vertical="top"/>
    </xf>
    <xf numFmtId="0" fontId="533" fillId="2" borderId="1" xfId="0" applyFont="1" applyFill="1" applyBorder="1" applyAlignment="1" applyProtection="1">
      <alignment vertical="top"/>
      <protection locked="0"/>
    </xf>
    <xf numFmtId="0" fontId="541" fillId="0" borderId="1" xfId="0" applyFont="1" applyBorder="1" applyAlignment="1">
      <alignment horizontal="left" vertical="top"/>
    </xf>
    <xf numFmtId="0" fontId="542" fillId="2" borderId="1" xfId="0" applyFont="1" applyFill="1" applyBorder="1" applyAlignment="1" applyProtection="1">
      <alignment vertical="top"/>
      <protection locked="0"/>
    </xf>
    <xf numFmtId="0" fontId="550" fillId="0" borderId="1" xfId="0" applyFont="1" applyBorder="1" applyAlignment="1">
      <alignment horizontal="left" vertical="top"/>
    </xf>
    <xf numFmtId="171" fontId="551" fillId="0" borderId="1" xfId="0" applyNumberFormat="1" applyFont="1" applyBorder="1" applyAlignment="1">
      <alignment horizontal="right" vertical="top"/>
    </xf>
    <xf numFmtId="0" fontId="552" fillId="0" borderId="1" xfId="0" applyFont="1" applyBorder="1" applyAlignment="1">
      <alignment horizontal="left" vertical="top"/>
    </xf>
    <xf numFmtId="171" fontId="553" fillId="0" borderId="1" xfId="0" applyNumberFormat="1" applyFont="1" applyBorder="1" applyAlignment="1">
      <alignment horizontal="right" vertical="top"/>
    </xf>
    <xf numFmtId="4" fontId="556" fillId="0" borderId="1" xfId="0" applyNumberFormat="1" applyFont="1" applyBorder="1" applyAlignment="1">
      <alignment horizontal="right" vertical="top"/>
    </xf>
    <xf numFmtId="4" fontId="557" fillId="0" borderId="1" xfId="0" applyNumberFormat="1" applyFont="1" applyBorder="1" applyAlignment="1">
      <alignment horizontal="right" vertical="top"/>
    </xf>
    <xf numFmtId="171" fontId="558" fillId="0" borderId="1" xfId="0" applyNumberFormat="1" applyFont="1" applyBorder="1" applyAlignment="1">
      <alignment horizontal="right" vertical="top"/>
    </xf>
    <xf numFmtId="171" fontId="559" fillId="0" borderId="1" xfId="0" applyNumberFormat="1" applyFont="1" applyBorder="1" applyAlignment="1">
      <alignment horizontal="right" vertical="top"/>
    </xf>
    <xf numFmtId="4" fontId="560" fillId="5" borderId="1" xfId="0" applyNumberFormat="1" applyFont="1" applyFill="1" applyBorder="1"/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0" fillId="0" borderId="0" xfId="0"/>
    <xf numFmtId="164" fontId="3" fillId="2" borderId="1" xfId="0" applyNumberFormat="1" applyFont="1" applyFill="1" applyBorder="1" applyAlignment="1" applyProtection="1">
      <alignment vertical="top"/>
      <protection locked="0"/>
    </xf>
    <xf numFmtId="166" fontId="5" fillId="2" borderId="1" xfId="0" applyNumberFormat="1" applyFont="1" applyFill="1" applyBorder="1" applyAlignment="1" applyProtection="1">
      <alignment vertical="top"/>
      <protection locked="0"/>
    </xf>
    <xf numFmtId="165" fontId="4" fillId="2" borderId="1" xfId="0" applyNumberFormat="1" applyFont="1" applyFill="1" applyBorder="1" applyAlignment="1" applyProtection="1">
      <alignment vertical="top"/>
      <protection locked="0"/>
    </xf>
    <xf numFmtId="0" fontId="6" fillId="0" borderId="0" xfId="0" applyFont="1" applyAlignment="1">
      <alignment horizontal="left" vertical="top"/>
    </xf>
    <xf numFmtId="167" fontId="8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0" fontId="11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left"/>
    </xf>
    <xf numFmtId="0" fontId="47" fillId="3" borderId="1" xfId="0" applyFont="1" applyFill="1" applyBorder="1" applyAlignment="1">
      <alignment horizontal="left"/>
    </xf>
    <xf numFmtId="0" fontId="48" fillId="3" borderId="1" xfId="0" applyFont="1" applyFill="1" applyBorder="1" applyAlignment="1">
      <alignment horizontal="left"/>
    </xf>
    <xf numFmtId="0" fontId="49" fillId="3" borderId="1" xfId="0" applyFont="1" applyFill="1" applyBorder="1" applyAlignment="1">
      <alignment horizontal="left"/>
    </xf>
    <xf numFmtId="0" fontId="50" fillId="3" borderId="1" xfId="0" applyFont="1" applyFill="1" applyBorder="1" applyAlignment="1">
      <alignment horizontal="left"/>
    </xf>
    <xf numFmtId="0" fontId="51" fillId="3" borderId="1" xfId="0" applyFont="1" applyFill="1" applyBorder="1" applyAlignment="1">
      <alignment horizontal="left"/>
    </xf>
    <xf numFmtId="0" fontId="52" fillId="3" borderId="1" xfId="0" applyFont="1" applyFill="1" applyBorder="1" applyAlignment="1">
      <alignment horizontal="left"/>
    </xf>
    <xf numFmtId="0" fontId="53" fillId="3" borderId="1" xfId="0" applyFont="1" applyFill="1" applyBorder="1" applyAlignment="1">
      <alignment horizontal="left"/>
    </xf>
    <xf numFmtId="0" fontId="131" fillId="3" borderId="1" xfId="0" applyFont="1" applyFill="1" applyBorder="1" applyAlignment="1">
      <alignment horizontal="left"/>
    </xf>
    <xf numFmtId="0" fontId="132" fillId="3" borderId="1" xfId="0" applyFont="1" applyFill="1" applyBorder="1" applyAlignment="1">
      <alignment horizontal="left"/>
    </xf>
    <xf numFmtId="0" fontId="133" fillId="3" borderId="1" xfId="0" applyFont="1" applyFill="1" applyBorder="1" applyAlignment="1">
      <alignment horizontal="left"/>
    </xf>
    <xf numFmtId="0" fontId="134" fillId="3" borderId="1" xfId="0" applyFont="1" applyFill="1" applyBorder="1" applyAlignment="1">
      <alignment horizontal="left"/>
    </xf>
    <xf numFmtId="0" fontId="135" fillId="3" borderId="1" xfId="0" applyFont="1" applyFill="1" applyBorder="1" applyAlignment="1">
      <alignment horizontal="left"/>
    </xf>
    <xf numFmtId="0" fontId="136" fillId="3" borderId="1" xfId="0" applyFont="1" applyFill="1" applyBorder="1" applyAlignment="1">
      <alignment horizontal="left"/>
    </xf>
    <xf numFmtId="0" fontId="137" fillId="3" borderId="1" xfId="0" applyFont="1" applyFill="1" applyBorder="1" applyAlignment="1">
      <alignment horizontal="left"/>
    </xf>
    <xf numFmtId="0" fontId="179" fillId="3" borderId="1" xfId="0" applyFont="1" applyFill="1" applyBorder="1" applyAlignment="1">
      <alignment horizontal="left"/>
    </xf>
    <xf numFmtId="0" fontId="180" fillId="3" borderId="1" xfId="0" applyFont="1" applyFill="1" applyBorder="1" applyAlignment="1">
      <alignment horizontal="left"/>
    </xf>
    <xf numFmtId="0" fontId="181" fillId="3" borderId="1" xfId="0" applyFont="1" applyFill="1" applyBorder="1" applyAlignment="1">
      <alignment horizontal="left"/>
    </xf>
    <xf numFmtId="0" fontId="182" fillId="3" borderId="1" xfId="0" applyFont="1" applyFill="1" applyBorder="1" applyAlignment="1">
      <alignment horizontal="left"/>
    </xf>
    <xf numFmtId="0" fontId="183" fillId="3" borderId="1" xfId="0" applyFont="1" applyFill="1" applyBorder="1" applyAlignment="1">
      <alignment horizontal="left"/>
    </xf>
    <xf numFmtId="0" fontId="184" fillId="3" borderId="1" xfId="0" applyFont="1" applyFill="1" applyBorder="1" applyAlignment="1">
      <alignment horizontal="left"/>
    </xf>
    <xf numFmtId="0" fontId="185" fillId="3" borderId="1" xfId="0" applyFont="1" applyFill="1" applyBorder="1" applyAlignment="1">
      <alignment horizontal="left"/>
    </xf>
    <xf numFmtId="0" fontId="251" fillId="3" borderId="1" xfId="0" applyFont="1" applyFill="1" applyBorder="1" applyAlignment="1">
      <alignment horizontal="left"/>
    </xf>
    <xf numFmtId="0" fontId="252" fillId="3" borderId="1" xfId="0" applyFont="1" applyFill="1" applyBorder="1" applyAlignment="1">
      <alignment horizontal="left"/>
    </xf>
    <xf numFmtId="0" fontId="253" fillId="3" borderId="1" xfId="0" applyFont="1" applyFill="1" applyBorder="1" applyAlignment="1">
      <alignment horizontal="left"/>
    </xf>
    <xf numFmtId="0" fontId="254" fillId="3" borderId="1" xfId="0" applyFont="1" applyFill="1" applyBorder="1" applyAlignment="1">
      <alignment horizontal="left"/>
    </xf>
    <xf numFmtId="0" fontId="255" fillId="3" borderId="1" xfId="0" applyFont="1" applyFill="1" applyBorder="1" applyAlignment="1">
      <alignment horizontal="left"/>
    </xf>
    <xf numFmtId="0" fontId="256" fillId="3" borderId="1" xfId="0" applyFont="1" applyFill="1" applyBorder="1" applyAlignment="1">
      <alignment horizontal="left"/>
    </xf>
    <xf numFmtId="0" fontId="257" fillId="3" borderId="1" xfId="0" applyFont="1" applyFill="1" applyBorder="1" applyAlignment="1">
      <alignment horizontal="left"/>
    </xf>
    <xf numFmtId="0" fontId="274" fillId="3" borderId="0" xfId="0" applyFont="1" applyFill="1" applyAlignment="1">
      <alignment horizontal="right"/>
    </xf>
    <xf numFmtId="4" fontId="275" fillId="3" borderId="0" xfId="0" applyNumberFormat="1" applyFont="1" applyFill="1" applyAlignment="1">
      <alignment horizontal="right"/>
    </xf>
    <xf numFmtId="0" fontId="276" fillId="4" borderId="0" xfId="0" applyFont="1" applyFill="1" applyAlignment="1">
      <alignment horizontal="left" vertical="top"/>
    </xf>
    <xf numFmtId="0" fontId="277" fillId="2" borderId="0" xfId="0" applyFont="1" applyFill="1" applyAlignment="1">
      <alignment horizontal="left" vertical="top"/>
    </xf>
    <xf numFmtId="0" fontId="278" fillId="0" borderId="2" xfId="0" applyFont="1" applyBorder="1" applyAlignment="1">
      <alignment horizontal="center" vertical="top"/>
    </xf>
    <xf numFmtId="165" fontId="279" fillId="0" borderId="0" xfId="0" applyNumberFormat="1" applyFont="1" applyAlignment="1">
      <alignment horizontal="center" vertical="top"/>
    </xf>
    <xf numFmtId="0" fontId="280" fillId="0" borderId="0" xfId="0" applyFont="1" applyAlignment="1">
      <alignment horizontal="left" vertical="top"/>
    </xf>
    <xf numFmtId="167" fontId="282" fillId="0" borderId="0" xfId="0" applyNumberFormat="1" applyFont="1" applyAlignment="1">
      <alignment horizontal="left" vertical="top"/>
    </xf>
    <xf numFmtId="164" fontId="281" fillId="0" borderId="0" xfId="0" applyNumberFormat="1" applyFont="1" applyAlignment="1">
      <alignment horizontal="left" vertical="top"/>
    </xf>
    <xf numFmtId="4" fontId="323" fillId="3" borderId="1" xfId="0" applyNumberFormat="1" applyFont="1" applyFill="1" applyBorder="1" applyAlignment="1">
      <alignment horizontal="right"/>
    </xf>
    <xf numFmtId="0" fontId="324" fillId="3" borderId="1" xfId="0" applyFont="1" applyFill="1" applyBorder="1" applyAlignment="1">
      <alignment horizontal="left"/>
    </xf>
    <xf numFmtId="0" fontId="320" fillId="3" borderId="1" xfId="0" applyFont="1" applyFill="1" applyBorder="1" applyAlignment="1">
      <alignment horizontal="left"/>
    </xf>
    <xf numFmtId="0" fontId="321" fillId="3" borderId="1" xfId="0" applyFont="1" applyFill="1" applyBorder="1" applyAlignment="1">
      <alignment horizontal="left"/>
    </xf>
    <xf numFmtId="0" fontId="327" fillId="0" borderId="0" xfId="0" applyFont="1" applyAlignment="1">
      <alignment horizontal="left" vertical="top"/>
    </xf>
    <xf numFmtId="167" fontId="329" fillId="0" borderId="0" xfId="0" applyNumberFormat="1" applyFont="1" applyAlignment="1">
      <alignment horizontal="left" vertical="top"/>
    </xf>
    <xf numFmtId="164" fontId="328" fillId="0" borderId="0" xfId="0" applyNumberFormat="1" applyFont="1" applyAlignment="1">
      <alignment horizontal="left" vertical="top"/>
    </xf>
    <xf numFmtId="0" fontId="334" fillId="3" borderId="1" xfId="0" applyFont="1" applyFill="1" applyBorder="1" applyAlignment="1">
      <alignment horizontal="left"/>
    </xf>
    <xf numFmtId="0" fontId="335" fillId="3" borderId="1" xfId="0" applyFont="1" applyFill="1" applyBorder="1" applyAlignment="1">
      <alignment horizontal="left"/>
    </xf>
    <xf numFmtId="0" fontId="336" fillId="3" borderId="1" xfId="0" applyFont="1" applyFill="1" applyBorder="1" applyAlignment="1">
      <alignment horizontal="left"/>
    </xf>
    <xf numFmtId="0" fontId="337" fillId="3" borderId="1" xfId="0" applyFont="1" applyFill="1" applyBorder="1" applyAlignment="1">
      <alignment horizontal="left"/>
    </xf>
    <xf numFmtId="0" fontId="338" fillId="3" borderId="1" xfId="0" applyFont="1" applyFill="1" applyBorder="1" applyAlignment="1">
      <alignment horizontal="left"/>
    </xf>
    <xf numFmtId="0" fontId="343" fillId="0" borderId="1" xfId="0" applyFont="1" applyBorder="1" applyAlignment="1">
      <alignment horizontal="left" vertical="top"/>
    </xf>
    <xf numFmtId="0" fontId="344" fillId="0" borderId="1" xfId="0" applyFont="1" applyBorder="1" applyAlignment="1">
      <alignment horizontal="left" vertical="top"/>
    </xf>
    <xf numFmtId="0" fontId="345" fillId="0" borderId="1" xfId="0" applyFont="1" applyBorder="1" applyAlignment="1">
      <alignment horizontal="left" vertical="top"/>
    </xf>
    <xf numFmtId="0" fontId="346" fillId="0" borderId="1" xfId="0" applyFont="1" applyBorder="1" applyAlignment="1">
      <alignment horizontal="left" vertical="top"/>
    </xf>
    <xf numFmtId="0" fontId="347" fillId="0" borderId="1" xfId="0" applyFont="1" applyBorder="1" applyAlignment="1">
      <alignment horizontal="left" vertical="top"/>
    </xf>
    <xf numFmtId="0" fontId="353" fillId="0" borderId="1" xfId="0" applyFont="1" applyBorder="1" applyAlignment="1">
      <alignment horizontal="left" vertical="top"/>
    </xf>
    <xf numFmtId="0" fontId="354" fillId="0" borderId="1" xfId="0" applyFont="1" applyBorder="1" applyAlignment="1">
      <alignment horizontal="left" vertical="top"/>
    </xf>
    <xf numFmtId="0" fontId="355" fillId="0" borderId="1" xfId="0" applyFont="1" applyBorder="1" applyAlignment="1">
      <alignment horizontal="left" vertical="top"/>
    </xf>
    <xf numFmtId="0" fontId="356" fillId="0" borderId="1" xfId="0" applyFont="1" applyBorder="1" applyAlignment="1">
      <alignment horizontal="left" vertical="top"/>
    </xf>
    <xf numFmtId="0" fontId="357" fillId="0" borderId="1" xfId="0" applyFont="1" applyBorder="1" applyAlignment="1">
      <alignment horizontal="left" vertical="top"/>
    </xf>
    <xf numFmtId="0" fontId="363" fillId="0" borderId="1" xfId="0" applyFont="1" applyBorder="1" applyAlignment="1">
      <alignment horizontal="left" vertical="top"/>
    </xf>
    <xf numFmtId="0" fontId="364" fillId="0" borderId="1" xfId="0" applyFont="1" applyBorder="1" applyAlignment="1">
      <alignment horizontal="left" vertical="top"/>
    </xf>
    <xf numFmtId="0" fontId="365" fillId="0" borderId="1" xfId="0" applyFont="1" applyBorder="1" applyAlignment="1">
      <alignment horizontal="left" vertical="top"/>
    </xf>
    <xf numFmtId="0" fontId="366" fillId="0" borderId="1" xfId="0" applyFont="1" applyBorder="1" applyAlignment="1">
      <alignment horizontal="left" vertical="top"/>
    </xf>
    <xf numFmtId="0" fontId="367" fillId="0" borderId="1" xfId="0" applyFont="1" applyBorder="1" applyAlignment="1">
      <alignment horizontal="left" vertical="top"/>
    </xf>
    <xf numFmtId="0" fontId="373" fillId="0" borderId="1" xfId="0" applyFont="1" applyBorder="1" applyAlignment="1">
      <alignment horizontal="left" vertical="top"/>
    </xf>
    <xf numFmtId="0" fontId="374" fillId="0" borderId="1" xfId="0" applyFont="1" applyBorder="1" applyAlignment="1">
      <alignment horizontal="left" vertical="top"/>
    </xf>
    <xf numFmtId="0" fontId="375" fillId="0" borderId="1" xfId="0" applyFont="1" applyBorder="1" applyAlignment="1">
      <alignment horizontal="left" vertical="top"/>
    </xf>
    <xf numFmtId="0" fontId="376" fillId="0" borderId="1" xfId="0" applyFont="1" applyBorder="1" applyAlignment="1">
      <alignment horizontal="left" vertical="top"/>
    </xf>
    <xf numFmtId="0" fontId="377" fillId="0" borderId="1" xfId="0" applyFont="1" applyBorder="1" applyAlignment="1">
      <alignment horizontal="left" vertical="top"/>
    </xf>
    <xf numFmtId="0" fontId="383" fillId="0" borderId="1" xfId="0" applyFont="1" applyBorder="1" applyAlignment="1">
      <alignment horizontal="left" vertical="top"/>
    </xf>
    <xf numFmtId="0" fontId="384" fillId="0" borderId="1" xfId="0" applyFont="1" applyBorder="1" applyAlignment="1">
      <alignment horizontal="left" vertical="top"/>
    </xf>
    <xf numFmtId="0" fontId="385" fillId="0" borderId="1" xfId="0" applyFont="1" applyBorder="1" applyAlignment="1">
      <alignment horizontal="left" vertical="top"/>
    </xf>
    <xf numFmtId="0" fontId="386" fillId="0" borderId="1" xfId="0" applyFont="1" applyBorder="1" applyAlignment="1">
      <alignment horizontal="left" vertical="top"/>
    </xf>
    <xf numFmtId="0" fontId="387" fillId="0" borderId="1" xfId="0" applyFont="1" applyBorder="1" applyAlignment="1">
      <alignment horizontal="left" vertical="top"/>
    </xf>
    <xf numFmtId="0" fontId="393" fillId="0" borderId="1" xfId="0" applyFont="1" applyBorder="1" applyAlignment="1">
      <alignment horizontal="left" vertical="top"/>
    </xf>
    <xf numFmtId="0" fontId="394" fillId="0" borderId="1" xfId="0" applyFont="1" applyBorder="1" applyAlignment="1">
      <alignment horizontal="left" vertical="top"/>
    </xf>
    <xf numFmtId="0" fontId="395" fillId="0" borderId="1" xfId="0" applyFont="1" applyBorder="1" applyAlignment="1">
      <alignment horizontal="left" vertical="top"/>
    </xf>
    <xf numFmtId="0" fontId="396" fillId="0" borderId="1" xfId="0" applyFont="1" applyBorder="1" applyAlignment="1">
      <alignment horizontal="left" vertical="top"/>
    </xf>
    <xf numFmtId="0" fontId="397" fillId="0" borderId="1" xfId="0" applyFont="1" applyBorder="1" applyAlignment="1">
      <alignment horizontal="left" vertical="top"/>
    </xf>
    <xf numFmtId="0" fontId="401" fillId="0" borderId="1" xfId="0" applyFont="1" applyBorder="1" applyAlignment="1">
      <alignment horizontal="left" vertical="top"/>
    </xf>
    <xf numFmtId="0" fontId="402" fillId="0" borderId="1" xfId="0" applyFont="1" applyBorder="1" applyAlignment="1">
      <alignment horizontal="left" vertical="top"/>
    </xf>
    <xf numFmtId="0" fontId="403" fillId="0" borderId="1" xfId="0" applyFont="1" applyBorder="1" applyAlignment="1">
      <alignment horizontal="left" vertical="top"/>
    </xf>
    <xf numFmtId="0" fontId="406" fillId="0" borderId="1" xfId="0" applyFont="1" applyBorder="1" applyAlignment="1">
      <alignment horizontal="left" vertical="top"/>
    </xf>
    <xf numFmtId="0" fontId="407" fillId="0" borderId="1" xfId="0" applyFont="1" applyBorder="1" applyAlignment="1">
      <alignment horizontal="left" vertical="top"/>
    </xf>
    <xf numFmtId="0" fontId="408" fillId="0" borderId="1" xfId="0" applyFont="1" applyBorder="1" applyAlignment="1">
      <alignment horizontal="left" vertical="top"/>
    </xf>
    <xf numFmtId="0" fontId="411" fillId="0" borderId="1" xfId="0" applyFont="1" applyBorder="1" applyAlignment="1">
      <alignment horizontal="left" vertical="top"/>
    </xf>
    <xf numFmtId="0" fontId="412" fillId="0" borderId="1" xfId="0" applyFont="1" applyBorder="1" applyAlignment="1">
      <alignment horizontal="left" vertical="top"/>
    </xf>
    <xf numFmtId="0" fontId="413" fillId="0" borderId="1" xfId="0" applyFont="1" applyBorder="1" applyAlignment="1">
      <alignment horizontal="left" vertical="top"/>
    </xf>
    <xf numFmtId="0" fontId="415" fillId="0" borderId="1" xfId="0" applyFont="1" applyBorder="1" applyAlignment="1">
      <alignment horizontal="left" vertical="top"/>
    </xf>
    <xf numFmtId="0" fontId="416" fillId="0" borderId="1" xfId="0" applyFont="1" applyBorder="1" applyAlignment="1">
      <alignment horizontal="left" vertical="top"/>
    </xf>
    <xf numFmtId="0" fontId="417" fillId="0" borderId="1" xfId="0" applyFont="1" applyBorder="1" applyAlignment="1">
      <alignment horizontal="left" vertical="top"/>
    </xf>
    <xf numFmtId="0" fontId="420" fillId="0" borderId="1" xfId="0" applyFont="1" applyBorder="1" applyAlignment="1">
      <alignment horizontal="left" vertical="top"/>
    </xf>
    <xf numFmtId="0" fontId="421" fillId="0" borderId="1" xfId="0" applyFont="1" applyBorder="1" applyAlignment="1">
      <alignment horizontal="left" vertical="top"/>
    </xf>
    <xf numFmtId="0" fontId="422" fillId="0" borderId="1" xfId="0" applyFont="1" applyBorder="1" applyAlignment="1">
      <alignment horizontal="left" vertical="top"/>
    </xf>
    <xf numFmtId="0" fontId="424" fillId="0" borderId="2" xfId="0" applyFont="1" applyBorder="1" applyAlignment="1">
      <alignment horizontal="center" vertical="top"/>
    </xf>
    <xf numFmtId="165" fontId="425" fillId="0" borderId="0" xfId="0" applyNumberFormat="1" applyFont="1" applyAlignment="1">
      <alignment horizontal="center" vertical="top"/>
    </xf>
    <xf numFmtId="0" fontId="426" fillId="0" borderId="0" xfId="0" applyFont="1" applyAlignment="1">
      <alignment horizontal="left" vertical="top"/>
    </xf>
    <xf numFmtId="167" fontId="428" fillId="0" borderId="0" xfId="0" applyNumberFormat="1" applyFont="1" applyAlignment="1">
      <alignment horizontal="left" vertical="top"/>
    </xf>
    <xf numFmtId="164" fontId="427" fillId="0" borderId="0" xfId="0" applyNumberFormat="1" applyFont="1" applyAlignment="1">
      <alignment horizontal="left" vertical="top"/>
    </xf>
    <xf numFmtId="0" fontId="433" fillId="3" borderId="1" xfId="0" applyFont="1" applyFill="1" applyBorder="1" applyAlignment="1">
      <alignment horizontal="left"/>
    </xf>
    <xf numFmtId="0" fontId="434" fillId="3" borderId="1" xfId="0" applyFont="1" applyFill="1" applyBorder="1" applyAlignment="1">
      <alignment horizontal="left"/>
    </xf>
    <xf numFmtId="0" fontId="435" fillId="3" borderId="1" xfId="0" applyFont="1" applyFill="1" applyBorder="1" applyAlignment="1">
      <alignment horizontal="left"/>
    </xf>
    <xf numFmtId="0" fontId="436" fillId="3" borderId="1" xfId="0" applyFont="1" applyFill="1" applyBorder="1" applyAlignment="1">
      <alignment horizontal="left"/>
    </xf>
    <xf numFmtId="0" fontId="437" fillId="3" borderId="1" xfId="0" applyFont="1" applyFill="1" applyBorder="1" applyAlignment="1">
      <alignment horizontal="left"/>
    </xf>
    <xf numFmtId="0" fontId="442" fillId="0" borderId="1" xfId="0" applyFont="1" applyBorder="1" applyAlignment="1">
      <alignment horizontal="left" vertical="top"/>
    </xf>
    <xf numFmtId="0" fontId="443" fillId="0" borderId="1" xfId="0" applyFont="1" applyBorder="1" applyAlignment="1">
      <alignment horizontal="left" vertical="top"/>
    </xf>
    <xf numFmtId="0" fontId="444" fillId="0" borderId="1" xfId="0" applyFont="1" applyBorder="1" applyAlignment="1">
      <alignment horizontal="left" vertical="top"/>
    </xf>
    <xf numFmtId="0" fontId="445" fillId="0" borderId="1" xfId="0" applyFont="1" applyBorder="1" applyAlignment="1">
      <alignment horizontal="left" vertical="top"/>
    </xf>
    <xf numFmtId="0" fontId="446" fillId="0" borderId="1" xfId="0" applyFont="1" applyBorder="1" applyAlignment="1">
      <alignment horizontal="left" vertical="top"/>
    </xf>
    <xf numFmtId="0" fontId="452" fillId="0" borderId="1" xfId="0" applyFont="1" applyBorder="1" applyAlignment="1">
      <alignment horizontal="left" vertical="top"/>
    </xf>
    <xf numFmtId="0" fontId="453" fillId="0" borderId="1" xfId="0" applyFont="1" applyBorder="1" applyAlignment="1">
      <alignment horizontal="left" vertical="top"/>
    </xf>
    <xf numFmtId="0" fontId="454" fillId="0" borderId="1" xfId="0" applyFont="1" applyBorder="1" applyAlignment="1">
      <alignment horizontal="left" vertical="top"/>
    </xf>
    <xf numFmtId="0" fontId="455" fillId="0" borderId="1" xfId="0" applyFont="1" applyBorder="1" applyAlignment="1">
      <alignment horizontal="left" vertical="top"/>
    </xf>
    <xf numFmtId="0" fontId="456" fillId="0" borderId="1" xfId="0" applyFont="1" applyBorder="1" applyAlignment="1">
      <alignment horizontal="left" vertical="top"/>
    </xf>
    <xf numFmtId="0" fontId="462" fillId="0" borderId="1" xfId="0" applyFont="1" applyBorder="1" applyAlignment="1">
      <alignment horizontal="left" vertical="top"/>
    </xf>
    <xf numFmtId="0" fontId="463" fillId="0" borderId="1" xfId="0" applyFont="1" applyBorder="1" applyAlignment="1">
      <alignment horizontal="left" vertical="top"/>
    </xf>
    <xf numFmtId="0" fontId="464" fillId="0" borderId="1" xfId="0" applyFont="1" applyBorder="1" applyAlignment="1">
      <alignment horizontal="left" vertical="top"/>
    </xf>
    <xf numFmtId="0" fontId="465" fillId="0" borderId="1" xfId="0" applyFont="1" applyBorder="1" applyAlignment="1">
      <alignment horizontal="left" vertical="top"/>
    </xf>
    <xf numFmtId="0" fontId="466" fillId="0" borderId="1" xfId="0" applyFont="1" applyBorder="1" applyAlignment="1">
      <alignment horizontal="left" vertical="top"/>
    </xf>
    <xf numFmtId="0" fontId="472" fillId="0" borderId="1" xfId="0" applyFont="1" applyBorder="1" applyAlignment="1">
      <alignment horizontal="left" vertical="top"/>
    </xf>
    <xf numFmtId="0" fontId="473" fillId="0" borderId="1" xfId="0" applyFont="1" applyBorder="1" applyAlignment="1">
      <alignment horizontal="left" vertical="top"/>
    </xf>
    <xf numFmtId="0" fontId="474" fillId="0" borderId="1" xfId="0" applyFont="1" applyBorder="1" applyAlignment="1">
      <alignment horizontal="left" vertical="top"/>
    </xf>
    <xf numFmtId="0" fontId="475" fillId="0" borderId="1" xfId="0" applyFont="1" applyBorder="1" applyAlignment="1">
      <alignment horizontal="left" vertical="top"/>
    </xf>
    <xf numFmtId="0" fontId="476" fillId="0" borderId="1" xfId="0" applyFont="1" applyBorder="1" applyAlignment="1">
      <alignment horizontal="left" vertical="top"/>
    </xf>
    <xf numFmtId="0" fontId="482" fillId="0" borderId="1" xfId="0" applyFont="1" applyBorder="1" applyAlignment="1">
      <alignment horizontal="left" vertical="top"/>
    </xf>
    <xf numFmtId="0" fontId="483" fillId="0" borderId="1" xfId="0" applyFont="1" applyBorder="1" applyAlignment="1">
      <alignment horizontal="left" vertical="top"/>
    </xf>
    <xf numFmtId="0" fontId="484" fillId="0" borderId="1" xfId="0" applyFont="1" applyBorder="1" applyAlignment="1">
      <alignment horizontal="left" vertical="top"/>
    </xf>
    <xf numFmtId="0" fontId="485" fillId="0" borderId="1" xfId="0" applyFont="1" applyBorder="1" applyAlignment="1">
      <alignment horizontal="left" vertical="top"/>
    </xf>
    <xf numFmtId="0" fontId="486" fillId="0" borderId="1" xfId="0" applyFont="1" applyBorder="1" applyAlignment="1">
      <alignment horizontal="left" vertical="top"/>
    </xf>
    <xf numFmtId="0" fontId="492" fillId="0" borderId="1" xfId="0" applyFont="1" applyBorder="1" applyAlignment="1">
      <alignment horizontal="left" vertical="top"/>
    </xf>
    <xf numFmtId="0" fontId="493" fillId="0" borderId="1" xfId="0" applyFont="1" applyBorder="1" applyAlignment="1">
      <alignment horizontal="left" vertical="top"/>
    </xf>
    <xf numFmtId="0" fontId="494" fillId="0" borderId="1" xfId="0" applyFont="1" applyBorder="1" applyAlignment="1">
      <alignment horizontal="left" vertical="top"/>
    </xf>
    <xf numFmtId="0" fontId="495" fillId="0" borderId="1" xfId="0" applyFont="1" applyBorder="1" applyAlignment="1">
      <alignment horizontal="left" vertical="top"/>
    </xf>
    <xf numFmtId="0" fontId="496" fillId="0" borderId="1" xfId="0" applyFont="1" applyBorder="1" applyAlignment="1">
      <alignment horizontal="left" vertical="top"/>
    </xf>
    <xf numFmtId="0" fontId="500" fillId="0" borderId="1" xfId="0" applyFont="1" applyBorder="1" applyAlignment="1">
      <alignment horizontal="left" vertical="top"/>
    </xf>
    <xf numFmtId="0" fontId="501" fillId="0" borderId="1" xfId="0" applyFont="1" applyBorder="1" applyAlignment="1">
      <alignment horizontal="left" vertical="top"/>
    </xf>
    <xf numFmtId="0" fontId="502" fillId="0" borderId="1" xfId="0" applyFont="1" applyBorder="1" applyAlignment="1">
      <alignment horizontal="left" vertical="top"/>
    </xf>
    <xf numFmtId="0" fontId="505" fillId="0" borderId="1" xfId="0" applyFont="1" applyBorder="1" applyAlignment="1">
      <alignment horizontal="left" vertical="top"/>
    </xf>
    <xf numFmtId="0" fontId="506" fillId="0" borderId="1" xfId="0" applyFont="1" applyBorder="1" applyAlignment="1">
      <alignment horizontal="left" vertical="top"/>
    </xf>
    <xf numFmtId="0" fontId="507" fillId="0" borderId="1" xfId="0" applyFont="1" applyBorder="1" applyAlignment="1">
      <alignment horizontal="left" vertical="top"/>
    </xf>
    <xf numFmtId="0" fontId="509" fillId="0" borderId="2" xfId="0" applyFont="1" applyBorder="1" applyAlignment="1">
      <alignment horizontal="center" vertical="top"/>
    </xf>
    <xf numFmtId="165" fontId="510" fillId="0" borderId="0" xfId="0" applyNumberFormat="1" applyFont="1" applyAlignment="1">
      <alignment horizontal="center" vertical="top"/>
    </xf>
    <xf numFmtId="0" fontId="511" fillId="0" borderId="0" xfId="0" applyFont="1" applyAlignment="1">
      <alignment horizontal="left" vertical="top"/>
    </xf>
    <xf numFmtId="167" fontId="513" fillId="0" borderId="0" xfId="0" applyNumberFormat="1" applyFont="1" applyAlignment="1">
      <alignment horizontal="left" vertical="top"/>
    </xf>
    <xf numFmtId="164" fontId="512" fillId="0" borderId="0" xfId="0" applyNumberFormat="1" applyFont="1" applyAlignment="1">
      <alignment horizontal="left" vertical="top"/>
    </xf>
    <xf numFmtId="0" fontId="516" fillId="0" borderId="1" xfId="0" applyFont="1" applyBorder="1" applyAlignment="1">
      <alignment horizontal="left" vertical="top"/>
    </xf>
    <xf numFmtId="0" fontId="517" fillId="0" borderId="1" xfId="0" applyFont="1" applyBorder="1" applyAlignment="1">
      <alignment horizontal="left" vertical="top"/>
    </xf>
    <xf numFmtId="0" fontId="518" fillId="0" borderId="1" xfId="0" applyFont="1" applyBorder="1" applyAlignment="1">
      <alignment horizontal="left" vertical="top"/>
    </xf>
    <xf numFmtId="0" fontId="519" fillId="0" borderId="1" xfId="0" applyFont="1" applyBorder="1" applyAlignment="1">
      <alignment horizontal="left" vertical="top"/>
    </xf>
    <xf numFmtId="0" fontId="520" fillId="0" borderId="1" xfId="0" applyFont="1" applyBorder="1" applyAlignment="1">
      <alignment horizontal="left" vertical="top"/>
    </xf>
    <xf numFmtId="0" fontId="521" fillId="0" borderId="1" xfId="0" applyFont="1" applyBorder="1" applyAlignment="1">
      <alignment horizontal="left" vertical="top"/>
    </xf>
    <xf numFmtId="0" fontId="522" fillId="0" borderId="1" xfId="0" applyFont="1" applyBorder="1" applyAlignment="1">
      <alignment horizontal="left" vertical="top"/>
    </xf>
    <xf numFmtId="0" fontId="525" fillId="0" borderId="1" xfId="0" applyFont="1" applyBorder="1" applyAlignment="1">
      <alignment horizontal="left" vertical="top"/>
    </xf>
    <xf numFmtId="0" fontId="526" fillId="0" borderId="1" xfId="0" applyFont="1" applyBorder="1" applyAlignment="1">
      <alignment horizontal="left" vertical="top"/>
    </xf>
    <xf numFmtId="0" fontId="527" fillId="0" borderId="1" xfId="0" applyFont="1" applyBorder="1" applyAlignment="1">
      <alignment horizontal="left" vertical="top"/>
    </xf>
    <xf numFmtId="0" fontId="528" fillId="0" borderId="1" xfId="0" applyFont="1" applyBorder="1" applyAlignment="1">
      <alignment horizontal="left" vertical="top"/>
    </xf>
    <xf numFmtId="0" fontId="529" fillId="0" borderId="1" xfId="0" applyFont="1" applyBorder="1" applyAlignment="1">
      <alignment horizontal="left" vertical="top"/>
    </xf>
    <xf numFmtId="0" fontId="530" fillId="0" borderId="1" xfId="0" applyFont="1" applyBorder="1" applyAlignment="1">
      <alignment horizontal="left" vertical="top"/>
    </xf>
    <xf numFmtId="0" fontId="531" fillId="0" borderId="1" xfId="0" applyFont="1" applyBorder="1" applyAlignment="1">
      <alignment horizontal="left" vertical="top"/>
    </xf>
    <xf numFmtId="0" fontId="534" fillId="0" borderId="1" xfId="0" applyFont="1" applyBorder="1" applyAlignment="1">
      <alignment horizontal="left" vertical="top"/>
    </xf>
    <xf numFmtId="0" fontId="535" fillId="0" borderId="1" xfId="0" applyFont="1" applyBorder="1" applyAlignment="1">
      <alignment horizontal="left" vertical="top"/>
    </xf>
    <xf numFmtId="0" fontId="536" fillId="0" borderId="1" xfId="0" applyFont="1" applyBorder="1" applyAlignment="1">
      <alignment horizontal="left" vertical="top"/>
    </xf>
    <xf numFmtId="0" fontId="537" fillId="0" borderId="1" xfId="0" applyFont="1" applyBorder="1" applyAlignment="1">
      <alignment horizontal="left" vertical="top"/>
    </xf>
    <xf numFmtId="0" fontId="538" fillId="0" borderId="1" xfId="0" applyFont="1" applyBorder="1" applyAlignment="1">
      <alignment horizontal="left" vertical="top"/>
    </xf>
    <xf numFmtId="0" fontId="539" fillId="0" borderId="1" xfId="0" applyFont="1" applyBorder="1" applyAlignment="1">
      <alignment horizontal="left" vertical="top"/>
    </xf>
    <xf numFmtId="0" fontId="540" fillId="0" borderId="1" xfId="0" applyFont="1" applyBorder="1" applyAlignment="1">
      <alignment horizontal="left" vertical="top"/>
    </xf>
    <xf numFmtId="0" fontId="543" fillId="0" borderId="1" xfId="0" applyFont="1" applyBorder="1" applyAlignment="1">
      <alignment horizontal="left" vertical="top"/>
    </xf>
    <xf numFmtId="0" fontId="544" fillId="0" borderId="1" xfId="0" applyFont="1" applyBorder="1" applyAlignment="1">
      <alignment horizontal="left" vertical="top"/>
    </xf>
    <xf numFmtId="0" fontId="545" fillId="0" borderId="1" xfId="0" applyFont="1" applyBorder="1" applyAlignment="1">
      <alignment horizontal="left" vertical="top"/>
    </xf>
    <xf numFmtId="0" fontId="546" fillId="0" borderId="1" xfId="0" applyFont="1" applyBorder="1" applyAlignment="1">
      <alignment horizontal="left" vertical="top"/>
    </xf>
    <xf numFmtId="0" fontId="547" fillId="0" borderId="1" xfId="0" applyFont="1" applyBorder="1" applyAlignment="1">
      <alignment horizontal="left" vertical="top"/>
    </xf>
    <xf numFmtId="0" fontId="548" fillId="0" borderId="1" xfId="0" applyFont="1" applyBorder="1" applyAlignment="1">
      <alignment horizontal="left" vertical="top"/>
    </xf>
    <xf numFmtId="0" fontId="549" fillId="0" borderId="1" xfId="0" applyFont="1" applyBorder="1" applyAlignment="1">
      <alignment horizontal="left" vertical="top"/>
    </xf>
    <xf numFmtId="0" fontId="554" fillId="0" borderId="2" xfId="0" applyFont="1" applyBorder="1" applyAlignment="1">
      <alignment horizontal="center" vertical="top"/>
    </xf>
    <xf numFmtId="165" fontId="555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C3" sqref="C3:I3"/>
    </sheetView>
  </sheetViews>
  <sheetFormatPr defaultRowHeight="15" x14ac:dyDescent="0.25"/>
  <sheetData>
    <row r="1" spans="1:9" x14ac:dyDescent="0.25">
      <c r="A1" s="377" t="s">
        <v>0</v>
      </c>
      <c r="B1" s="377"/>
      <c r="C1" s="377"/>
      <c r="D1" s="377"/>
      <c r="E1" s="377"/>
      <c r="F1" s="377"/>
      <c r="G1" s="377"/>
      <c r="H1" s="377"/>
      <c r="I1" s="377"/>
    </row>
    <row r="2" spans="1:9" x14ac:dyDescent="0.25">
      <c r="A2" s="377" t="s">
        <v>1</v>
      </c>
      <c r="B2" s="377"/>
      <c r="C2" s="377"/>
      <c r="D2" s="377"/>
      <c r="E2" s="377"/>
      <c r="F2" s="377"/>
      <c r="G2" s="377"/>
      <c r="H2" s="377"/>
      <c r="I2" s="377"/>
    </row>
    <row r="3" spans="1:9" x14ac:dyDescent="0.25">
      <c r="A3" s="377" t="s">
        <v>2</v>
      </c>
      <c r="B3" s="377"/>
      <c r="C3" s="378" t="s">
        <v>3</v>
      </c>
      <c r="D3" s="378"/>
      <c r="E3" s="378"/>
      <c r="F3" s="378"/>
      <c r="G3" s="378"/>
      <c r="H3" s="378"/>
      <c r="I3" s="378"/>
    </row>
    <row r="4" spans="1:9" x14ac:dyDescent="0.25">
      <c r="A4" s="377" t="s">
        <v>4</v>
      </c>
      <c r="B4" s="379"/>
      <c r="C4" s="378"/>
      <c r="D4" s="378"/>
      <c r="E4" s="378"/>
      <c r="F4" s="378"/>
      <c r="G4" s="378"/>
      <c r="H4" s="378"/>
      <c r="I4" s="378"/>
    </row>
    <row r="5" spans="1:9" x14ac:dyDescent="0.25">
      <c r="A5" s="377" t="s">
        <v>5</v>
      </c>
      <c r="B5" s="378"/>
      <c r="C5" s="378"/>
      <c r="D5" s="378"/>
      <c r="E5" s="378"/>
      <c r="F5" s="378"/>
      <c r="G5" s="378"/>
      <c r="H5" s="378"/>
      <c r="I5" s="378"/>
    </row>
    <row r="6" spans="1:9" x14ac:dyDescent="0.25">
      <c r="A6" s="377" t="s">
        <v>6</v>
      </c>
      <c r="B6" s="377"/>
      <c r="C6" s="377"/>
      <c r="D6" s="377"/>
      <c r="E6" s="377"/>
      <c r="F6" s="377"/>
      <c r="G6" s="377"/>
      <c r="H6" s="377"/>
      <c r="I6" s="377"/>
    </row>
    <row r="7" spans="1:9" x14ac:dyDescent="0.25">
      <c r="A7" s="377" t="s">
        <v>7</v>
      </c>
      <c r="B7" s="377"/>
      <c r="C7" s="378"/>
      <c r="D7" s="378"/>
      <c r="E7" s="378"/>
      <c r="F7" s="378"/>
      <c r="G7" s="378"/>
      <c r="H7" s="378"/>
      <c r="I7" s="378"/>
    </row>
    <row r="8" spans="1:9" x14ac:dyDescent="0.25">
      <c r="A8" s="377" t="s">
        <v>8</v>
      </c>
      <c r="B8" s="377"/>
      <c r="C8" s="380" t="s">
        <v>9</v>
      </c>
      <c r="D8" s="380"/>
      <c r="E8" s="380"/>
      <c r="F8" s="380"/>
      <c r="G8" s="380"/>
      <c r="H8" s="380"/>
      <c r="I8" s="380"/>
    </row>
    <row r="9" spans="1:9" x14ac:dyDescent="0.25">
      <c r="A9" s="377" t="s">
        <v>10</v>
      </c>
      <c r="B9" s="377"/>
      <c r="C9" s="381" t="s">
        <v>9</v>
      </c>
      <c r="D9" s="381"/>
      <c r="E9" s="381"/>
      <c r="F9" s="381"/>
      <c r="G9" s="381"/>
      <c r="H9" s="381"/>
      <c r="I9" s="381"/>
    </row>
    <row r="10" spans="1:9" x14ac:dyDescent="0.25">
      <c r="A10" s="377" t="s">
        <v>11</v>
      </c>
      <c r="B10" s="377"/>
      <c r="C10" s="378"/>
      <c r="D10" s="378"/>
      <c r="E10" s="378"/>
      <c r="F10" s="378"/>
      <c r="G10" s="378"/>
      <c r="H10" s="378"/>
      <c r="I10" s="378"/>
    </row>
    <row r="11" spans="1:9" x14ac:dyDescent="0.25">
      <c r="A11" s="377" t="s">
        <v>12</v>
      </c>
      <c r="B11" s="377"/>
      <c r="C11" s="378"/>
      <c r="D11" s="378"/>
      <c r="E11" s="378"/>
      <c r="F11" s="378"/>
      <c r="G11" s="378"/>
      <c r="H11" s="378"/>
      <c r="I11" s="378"/>
    </row>
    <row r="12" spans="1:9" x14ac:dyDescent="0.25">
      <c r="A12" s="377" t="s">
        <v>13</v>
      </c>
      <c r="B12" s="377"/>
      <c r="C12" s="382"/>
      <c r="D12" s="382"/>
      <c r="E12" s="382"/>
      <c r="F12" s="382"/>
      <c r="G12" s="382"/>
      <c r="H12" s="382"/>
      <c r="I12" s="382"/>
    </row>
    <row r="13" spans="1:9" x14ac:dyDescent="0.25">
      <c r="A13" s="377" t="s">
        <v>14</v>
      </c>
      <c r="B13" s="377"/>
      <c r="C13" s="378"/>
      <c r="D13" s="378"/>
      <c r="E13" s="378"/>
      <c r="F13" s="378"/>
      <c r="G13" s="378"/>
      <c r="H13" s="378"/>
      <c r="I13" s="378"/>
    </row>
    <row r="14" spans="1:9" x14ac:dyDescent="0.25">
      <c r="A14" s="377" t="s">
        <v>15</v>
      </c>
      <c r="B14" s="377"/>
      <c r="C14" s="378"/>
      <c r="D14" s="378"/>
      <c r="E14" s="378"/>
      <c r="F14" s="378"/>
      <c r="G14" s="378"/>
      <c r="H14" s="378"/>
      <c r="I14" s="378"/>
    </row>
    <row r="15" spans="1:9" x14ac:dyDescent="0.25">
      <c r="A15" s="377"/>
      <c r="B15" s="377"/>
      <c r="C15" s="377"/>
      <c r="D15" s="377"/>
      <c r="E15" s="377"/>
      <c r="F15" s="377"/>
      <c r="G15" s="377"/>
      <c r="H15" s="377"/>
      <c r="I15" s="377"/>
    </row>
    <row r="16" spans="1:9" x14ac:dyDescent="0.25">
      <c r="A16" s="377"/>
      <c r="B16" s="377"/>
      <c r="C16" s="377"/>
      <c r="D16" s="377"/>
      <c r="E16" s="377"/>
      <c r="F16" s="377"/>
      <c r="G16" s="377"/>
      <c r="H16" s="377"/>
      <c r="I16" s="377"/>
    </row>
    <row r="17" spans="1:9" x14ac:dyDescent="0.25">
      <c r="A17" s="377"/>
      <c r="B17" s="377"/>
      <c r="C17" s="377"/>
      <c r="D17" s="377"/>
      <c r="E17" s="377"/>
      <c r="F17" s="377"/>
      <c r="G17" s="377"/>
      <c r="H17" s="377"/>
      <c r="I17" s="377"/>
    </row>
  </sheetData>
  <sheetProtection password="BF59" sheet="1" objects="1" scenarios="1" selectLockedCells="1"/>
  <mergeCells count="26">
    <mergeCell ref="A14:B14"/>
    <mergeCell ref="C14:I14"/>
    <mergeCell ref="A15:I17"/>
    <mergeCell ref="A11:B11"/>
    <mergeCell ref="C11:I11"/>
    <mergeCell ref="A12:B12"/>
    <mergeCell ref="C12:I12"/>
    <mergeCell ref="A13:B13"/>
    <mergeCell ref="C13:I13"/>
    <mergeCell ref="A8:B8"/>
    <mergeCell ref="C8:I8"/>
    <mergeCell ref="A9:B9"/>
    <mergeCell ref="C9:I9"/>
    <mergeCell ref="A10:B10"/>
    <mergeCell ref="C10:I10"/>
    <mergeCell ref="A5:B5"/>
    <mergeCell ref="C5:I5"/>
    <mergeCell ref="A6:I6"/>
    <mergeCell ref="A7:B7"/>
    <mergeCell ref="C7:I7"/>
    <mergeCell ref="A1:I1"/>
    <mergeCell ref="A2:I2"/>
    <mergeCell ref="A3:B3"/>
    <mergeCell ref="C3:I3"/>
    <mergeCell ref="A4:B4"/>
    <mergeCell ref="C4:I4"/>
  </mergeCells>
  <pageMargins left="0.5" right="0.5" top="0.75" bottom="0.75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workbookViewId="0"/>
  </sheetViews>
  <sheetFormatPr defaultRowHeight="15" x14ac:dyDescent="0.25"/>
  <cols>
    <col min="1" max="1" width="10" customWidth="1"/>
    <col min="2" max="2" width="30" customWidth="1"/>
    <col min="3" max="5" width="10" customWidth="1"/>
    <col min="6" max="6" width="12" customWidth="1"/>
    <col min="7" max="11" width="10" customWidth="1"/>
  </cols>
  <sheetData>
    <row r="1" spans="1:12" x14ac:dyDescent="0.25">
      <c r="A1" s="1" t="s">
        <v>0</v>
      </c>
    </row>
    <row r="2" spans="1:12" x14ac:dyDescent="0.25">
      <c r="A2" s="1" t="s">
        <v>16</v>
      </c>
    </row>
    <row r="3" spans="1:12" x14ac:dyDescent="0.25">
      <c r="A3" s="1" t="s">
        <v>17</v>
      </c>
      <c r="B3" s="2" t="str">
        <f>DADOS!C3</f>
        <v>05/05/2023</v>
      </c>
    </row>
    <row r="4" spans="1:12" x14ac:dyDescent="0.25">
      <c r="A4" s="1" t="s">
        <v>18</v>
      </c>
      <c r="B4" s="383">
        <f>DADOS!C7</f>
        <v>0</v>
      </c>
      <c r="C4" s="379"/>
      <c r="D4" s="379"/>
      <c r="E4" s="379"/>
      <c r="F4" s="379"/>
      <c r="G4" s="1" t="s">
        <v>19</v>
      </c>
      <c r="H4" s="384" t="str">
        <f>DADOS!C9</f>
        <v/>
      </c>
      <c r="I4" s="379"/>
    </row>
    <row r="5" spans="1:12" x14ac:dyDescent="0.25">
      <c r="A5" s="1" t="s">
        <v>20</v>
      </c>
      <c r="B5" s="385" t="str">
        <f>DADOS!C8</f>
        <v/>
      </c>
      <c r="C5" s="383" t="s">
        <v>9</v>
      </c>
      <c r="D5" s="1" t="s">
        <v>21</v>
      </c>
      <c r="E5" s="383">
        <f>DADOS!C13</f>
        <v>0</v>
      </c>
      <c r="F5" s="383" t="s">
        <v>9</v>
      </c>
      <c r="G5" s="383" t="s">
        <v>9</v>
      </c>
      <c r="H5" s="1" t="s">
        <v>22</v>
      </c>
      <c r="I5" s="1">
        <f>DADOS!C14</f>
        <v>0</v>
      </c>
    </row>
    <row r="7" spans="1:12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</row>
    <row r="8" spans="1:12" x14ac:dyDescent="0.25">
      <c r="A8" s="4" t="s">
        <v>34</v>
      </c>
      <c r="B8" s="386" t="s">
        <v>35</v>
      </c>
      <c r="C8" s="387"/>
      <c r="D8" s="388"/>
      <c r="E8" s="389"/>
      <c r="F8" s="390"/>
      <c r="G8" s="391"/>
      <c r="H8" s="392"/>
      <c r="I8" s="5"/>
      <c r="J8" s="6"/>
      <c r="K8" s="7">
        <f>SUM(K9:K10)</f>
        <v>0</v>
      </c>
      <c r="L8" s="8" t="s">
        <v>36</v>
      </c>
    </row>
    <row r="9" spans="1:12" ht="67.5" x14ac:dyDescent="0.25">
      <c r="A9" s="9" t="s">
        <v>37</v>
      </c>
      <c r="B9" s="10" t="s">
        <v>38</v>
      </c>
      <c r="C9" s="11" t="s">
        <v>39</v>
      </c>
      <c r="D9" s="12">
        <v>2</v>
      </c>
      <c r="E9" s="13">
        <v>400.07</v>
      </c>
      <c r="F9" s="14">
        <v>20.05</v>
      </c>
      <c r="G9" s="15">
        <v>480.28</v>
      </c>
      <c r="H9" s="16"/>
      <c r="I9" s="17">
        <f>ROUND('BDI principal'!D14,2)</f>
        <v>20.05</v>
      </c>
      <c r="J9" s="18">
        <f>ROUND((ROUND(H9,2)*I9/100)+ROUND(H9,2),2)</f>
        <v>0</v>
      </c>
      <c r="K9" s="19">
        <f>ROUND(D9*J9,2)</f>
        <v>0</v>
      </c>
      <c r="L9" s="20" t="s">
        <v>23</v>
      </c>
    </row>
    <row r="10" spans="1:12" ht="56.25" x14ac:dyDescent="0.25">
      <c r="A10" s="21" t="s">
        <v>40</v>
      </c>
      <c r="B10" s="22" t="s">
        <v>41</v>
      </c>
      <c r="C10" s="23" t="s">
        <v>42</v>
      </c>
      <c r="D10" s="24">
        <v>1</v>
      </c>
      <c r="E10" s="25">
        <v>612.09</v>
      </c>
      <c r="F10" s="26">
        <v>20.05</v>
      </c>
      <c r="G10" s="27">
        <v>734.81</v>
      </c>
      <c r="H10" s="28"/>
      <c r="I10" s="29">
        <f>ROUND('BDI principal'!D14,2)</f>
        <v>20.05</v>
      </c>
      <c r="J10" s="30">
        <f>ROUND((ROUND(H10,2)*I10/100)+ROUND(H10,2),2)</f>
        <v>0</v>
      </c>
      <c r="K10" s="31">
        <f>ROUND(D10*J10,2)</f>
        <v>0</v>
      </c>
      <c r="L10" s="32" t="s">
        <v>23</v>
      </c>
    </row>
    <row r="11" spans="1:12" x14ac:dyDescent="0.25">
      <c r="A11" s="33" t="s">
        <v>43</v>
      </c>
      <c r="B11" s="393" t="s">
        <v>44</v>
      </c>
      <c r="C11" s="394"/>
      <c r="D11" s="395"/>
      <c r="E11" s="396"/>
      <c r="F11" s="397"/>
      <c r="G11" s="398"/>
      <c r="H11" s="399"/>
      <c r="I11" s="34"/>
      <c r="J11" s="35"/>
      <c r="K11" s="36">
        <f>SUM(K12:K17)</f>
        <v>0</v>
      </c>
      <c r="L11" s="37" t="s">
        <v>36</v>
      </c>
    </row>
    <row r="12" spans="1:12" ht="22.5" x14ac:dyDescent="0.25">
      <c r="A12" s="38" t="s">
        <v>45</v>
      </c>
      <c r="B12" s="39" t="s">
        <v>46</v>
      </c>
      <c r="C12" s="40" t="s">
        <v>39</v>
      </c>
      <c r="D12" s="41">
        <v>500.98</v>
      </c>
      <c r="E12" s="42">
        <v>1.96</v>
      </c>
      <c r="F12" s="43">
        <v>20.05</v>
      </c>
      <c r="G12" s="44">
        <v>2.35</v>
      </c>
      <c r="H12" s="45"/>
      <c r="I12" s="46">
        <f>ROUND('BDI principal'!D14,2)</f>
        <v>20.05</v>
      </c>
      <c r="J12" s="47">
        <f t="shared" ref="J12:J17" si="0">ROUND((ROUND(H12,2)*I12/100)+ROUND(H12,2),2)</f>
        <v>0</v>
      </c>
      <c r="K12" s="48">
        <f t="shared" ref="K12:K17" si="1">ROUND(D12*J12,2)</f>
        <v>0</v>
      </c>
      <c r="L12" s="49" t="s">
        <v>23</v>
      </c>
    </row>
    <row r="13" spans="1:12" ht="56.25" x14ac:dyDescent="0.25">
      <c r="A13" s="50" t="s">
        <v>47</v>
      </c>
      <c r="B13" s="51" t="s">
        <v>48</v>
      </c>
      <c r="C13" s="52" t="s">
        <v>39</v>
      </c>
      <c r="D13" s="53">
        <v>15.12</v>
      </c>
      <c r="E13" s="54">
        <v>74.33</v>
      </c>
      <c r="F13" s="55">
        <v>20.05</v>
      </c>
      <c r="G13" s="56">
        <v>89.23</v>
      </c>
      <c r="H13" s="57"/>
      <c r="I13" s="58">
        <f>ROUND('BDI principal'!D14,2)</f>
        <v>20.05</v>
      </c>
      <c r="J13" s="59">
        <f t="shared" si="0"/>
        <v>0</v>
      </c>
      <c r="K13" s="60">
        <f t="shared" si="1"/>
        <v>0</v>
      </c>
      <c r="L13" s="61" t="s">
        <v>23</v>
      </c>
    </row>
    <row r="14" spans="1:12" ht="45" x14ac:dyDescent="0.25">
      <c r="A14" s="62" t="s">
        <v>49</v>
      </c>
      <c r="B14" s="63" t="s">
        <v>50</v>
      </c>
      <c r="C14" s="64" t="s">
        <v>51</v>
      </c>
      <c r="D14" s="65">
        <v>5</v>
      </c>
      <c r="E14" s="66">
        <v>114.66</v>
      </c>
      <c r="F14" s="67">
        <v>20.05</v>
      </c>
      <c r="G14" s="68">
        <v>137.65</v>
      </c>
      <c r="H14" s="69"/>
      <c r="I14" s="70">
        <f>ROUND('BDI principal'!D14,2)</f>
        <v>20.05</v>
      </c>
      <c r="J14" s="71">
        <f t="shared" si="0"/>
        <v>0</v>
      </c>
      <c r="K14" s="72">
        <f t="shared" si="1"/>
        <v>0</v>
      </c>
      <c r="L14" s="73" t="s">
        <v>23</v>
      </c>
    </row>
    <row r="15" spans="1:12" ht="33.75" x14ac:dyDescent="0.25">
      <c r="A15" s="74" t="s">
        <v>52</v>
      </c>
      <c r="B15" s="75" t="s">
        <v>53</v>
      </c>
      <c r="C15" s="76" t="s">
        <v>54</v>
      </c>
      <c r="D15" s="77">
        <v>9.468E-2</v>
      </c>
      <c r="E15" s="78">
        <v>26.98</v>
      </c>
      <c r="F15" s="79">
        <v>20.05</v>
      </c>
      <c r="G15" s="80">
        <v>32.39</v>
      </c>
      <c r="H15" s="81"/>
      <c r="I15" s="82">
        <f>ROUND('BDI principal'!D14,2)</f>
        <v>20.05</v>
      </c>
      <c r="J15" s="83">
        <f t="shared" si="0"/>
        <v>0</v>
      </c>
      <c r="K15" s="84">
        <f t="shared" si="1"/>
        <v>0</v>
      </c>
      <c r="L15" s="85" t="s">
        <v>23</v>
      </c>
    </row>
    <row r="16" spans="1:12" ht="45" x14ac:dyDescent="0.25">
      <c r="A16" s="86" t="s">
        <v>55</v>
      </c>
      <c r="B16" s="87" t="s">
        <v>56</v>
      </c>
      <c r="C16" s="88" t="s">
        <v>57</v>
      </c>
      <c r="D16" s="89">
        <v>312.3</v>
      </c>
      <c r="E16" s="90">
        <v>3.88</v>
      </c>
      <c r="F16" s="91">
        <v>20.05</v>
      </c>
      <c r="G16" s="92">
        <v>4.66</v>
      </c>
      <c r="H16" s="93"/>
      <c r="I16" s="94">
        <f>ROUND('BDI principal'!D14,2)</f>
        <v>20.05</v>
      </c>
      <c r="J16" s="95">
        <f t="shared" si="0"/>
        <v>0</v>
      </c>
      <c r="K16" s="96">
        <f t="shared" si="1"/>
        <v>0</v>
      </c>
      <c r="L16" s="97" t="s">
        <v>23</v>
      </c>
    </row>
    <row r="17" spans="1:12" ht="45" x14ac:dyDescent="0.25">
      <c r="A17" s="98" t="s">
        <v>58</v>
      </c>
      <c r="B17" s="99" t="s">
        <v>59</v>
      </c>
      <c r="C17" s="100" t="s">
        <v>57</v>
      </c>
      <c r="D17" s="101">
        <v>500.98</v>
      </c>
      <c r="E17" s="102">
        <v>24.18</v>
      </c>
      <c r="F17" s="103">
        <v>20.05</v>
      </c>
      <c r="G17" s="104">
        <v>29.03</v>
      </c>
      <c r="H17" s="105"/>
      <c r="I17" s="106">
        <f>ROUND('BDI principal'!D14,2)</f>
        <v>20.05</v>
      </c>
      <c r="J17" s="107">
        <f t="shared" si="0"/>
        <v>0</v>
      </c>
      <c r="K17" s="108">
        <f t="shared" si="1"/>
        <v>0</v>
      </c>
      <c r="L17" s="109" t="s">
        <v>23</v>
      </c>
    </row>
    <row r="18" spans="1:12" x14ac:dyDescent="0.25">
      <c r="A18" s="110" t="s">
        <v>60</v>
      </c>
      <c r="B18" s="400" t="s">
        <v>61</v>
      </c>
      <c r="C18" s="401"/>
      <c r="D18" s="402"/>
      <c r="E18" s="403"/>
      <c r="F18" s="404"/>
      <c r="G18" s="405"/>
      <c r="H18" s="406"/>
      <c r="I18" s="111"/>
      <c r="J18" s="112"/>
      <c r="K18" s="113">
        <f>SUM(K19:K21)</f>
        <v>0</v>
      </c>
      <c r="L18" s="114" t="s">
        <v>36</v>
      </c>
    </row>
    <row r="19" spans="1:12" ht="22.5" x14ac:dyDescent="0.25">
      <c r="A19" s="115" t="s">
        <v>62</v>
      </c>
      <c r="B19" s="116" t="s">
        <v>63</v>
      </c>
      <c r="C19" s="117" t="s">
        <v>39</v>
      </c>
      <c r="D19" s="118">
        <v>0.3</v>
      </c>
      <c r="E19" s="119">
        <v>10.77</v>
      </c>
      <c r="F19" s="120">
        <v>20.05</v>
      </c>
      <c r="G19" s="121">
        <v>12.93</v>
      </c>
      <c r="H19" s="122"/>
      <c r="I19" s="123">
        <f>ROUND('BDI principal'!D14,2)</f>
        <v>20.05</v>
      </c>
      <c r="J19" s="124">
        <f>ROUND((ROUND(H19,2)*I19/100)+ROUND(H19,2),2)</f>
        <v>0</v>
      </c>
      <c r="K19" s="125">
        <f>ROUND(D19*J19,2)</f>
        <v>0</v>
      </c>
      <c r="L19" s="126" t="s">
        <v>23</v>
      </c>
    </row>
    <row r="20" spans="1:12" ht="56.25" x14ac:dyDescent="0.25">
      <c r="A20" s="127" t="s">
        <v>64</v>
      </c>
      <c r="B20" s="128" t="s">
        <v>65</v>
      </c>
      <c r="C20" s="129" t="s">
        <v>39</v>
      </c>
      <c r="D20" s="130">
        <v>0.3</v>
      </c>
      <c r="E20" s="131">
        <v>25.68</v>
      </c>
      <c r="F20" s="132">
        <v>20.05</v>
      </c>
      <c r="G20" s="133">
        <v>30.83</v>
      </c>
      <c r="H20" s="134"/>
      <c r="I20" s="135">
        <f>ROUND('BDI principal'!D14,2)</f>
        <v>20.05</v>
      </c>
      <c r="J20" s="136">
        <f>ROUND((ROUND(H20,2)*I20/100)+ROUND(H20,2),2)</f>
        <v>0</v>
      </c>
      <c r="K20" s="137">
        <f>ROUND(D20*J20,2)</f>
        <v>0</v>
      </c>
      <c r="L20" s="138" t="s">
        <v>23</v>
      </c>
    </row>
    <row r="21" spans="1:12" ht="67.5" x14ac:dyDescent="0.25">
      <c r="A21" s="139" t="s">
        <v>66</v>
      </c>
      <c r="B21" s="140" t="s">
        <v>67</v>
      </c>
      <c r="C21" s="141" t="s">
        <v>39</v>
      </c>
      <c r="D21" s="142">
        <v>0.3</v>
      </c>
      <c r="E21" s="143">
        <v>26.1</v>
      </c>
      <c r="F21" s="144">
        <v>20.05</v>
      </c>
      <c r="G21" s="145">
        <v>31.33</v>
      </c>
      <c r="H21" s="146"/>
      <c r="I21" s="147">
        <f>ROUND('BDI principal'!D14,2)</f>
        <v>20.05</v>
      </c>
      <c r="J21" s="148">
        <f>ROUND((ROUND(H21,2)*I21/100)+ROUND(H21,2),2)</f>
        <v>0</v>
      </c>
      <c r="K21" s="149">
        <f>ROUND(D21*J21,2)</f>
        <v>0</v>
      </c>
      <c r="L21" s="150" t="s">
        <v>23</v>
      </c>
    </row>
    <row r="22" spans="1:12" x14ac:dyDescent="0.25">
      <c r="A22" s="151" t="s">
        <v>68</v>
      </c>
      <c r="B22" s="407" t="s">
        <v>69</v>
      </c>
      <c r="C22" s="408"/>
      <c r="D22" s="409"/>
      <c r="E22" s="410"/>
      <c r="F22" s="411"/>
      <c r="G22" s="412"/>
      <c r="H22" s="413"/>
      <c r="I22" s="152"/>
      <c r="J22" s="153"/>
      <c r="K22" s="154">
        <f>SUM(K23:K27)</f>
        <v>0</v>
      </c>
      <c r="L22" s="155" t="s">
        <v>36</v>
      </c>
    </row>
    <row r="23" spans="1:12" x14ac:dyDescent="0.25">
      <c r="A23" s="156" t="s">
        <v>70</v>
      </c>
      <c r="B23" s="157" t="s">
        <v>71</v>
      </c>
      <c r="C23" s="158" t="s">
        <v>72</v>
      </c>
      <c r="D23" s="159">
        <v>1</v>
      </c>
      <c r="E23" s="160">
        <v>26.93</v>
      </c>
      <c r="F23" s="161">
        <v>20.05</v>
      </c>
      <c r="G23" s="162">
        <v>32.33</v>
      </c>
      <c r="H23" s="163"/>
      <c r="I23" s="164">
        <f>ROUND('BDI principal'!D14,2)</f>
        <v>20.05</v>
      </c>
      <c r="J23" s="165">
        <f>ROUND((ROUND(H23,2)*I23/100)+ROUND(H23,2),2)</f>
        <v>0</v>
      </c>
      <c r="K23" s="166">
        <f>ROUND(D23*J23,2)</f>
        <v>0</v>
      </c>
      <c r="L23" s="167" t="s">
        <v>23</v>
      </c>
    </row>
    <row r="24" spans="1:12" x14ac:dyDescent="0.25">
      <c r="A24" s="168" t="s">
        <v>73</v>
      </c>
      <c r="B24" s="169" t="s">
        <v>74</v>
      </c>
      <c r="C24" s="170" t="s">
        <v>72</v>
      </c>
      <c r="D24" s="171">
        <v>1</v>
      </c>
      <c r="E24" s="172">
        <v>17.920000000000002</v>
      </c>
      <c r="F24" s="173">
        <v>20.05</v>
      </c>
      <c r="G24" s="174">
        <v>21.51</v>
      </c>
      <c r="H24" s="175"/>
      <c r="I24" s="176">
        <f>ROUND('BDI principal'!D14,2)</f>
        <v>20.05</v>
      </c>
      <c r="J24" s="177">
        <f>ROUND((ROUND(H24,2)*I24/100)+ROUND(H24,2),2)</f>
        <v>0</v>
      </c>
      <c r="K24" s="178">
        <f>ROUND(D24*J24,2)</f>
        <v>0</v>
      </c>
      <c r="L24" s="179" t="s">
        <v>23</v>
      </c>
    </row>
    <row r="25" spans="1:12" ht="22.5" x14ac:dyDescent="0.25">
      <c r="A25" s="180" t="s">
        <v>75</v>
      </c>
      <c r="B25" s="181" t="s">
        <v>76</v>
      </c>
      <c r="C25" s="182" t="s">
        <v>51</v>
      </c>
      <c r="D25" s="183">
        <v>17.2</v>
      </c>
      <c r="E25" s="184">
        <v>48.74</v>
      </c>
      <c r="F25" s="185">
        <v>20.05</v>
      </c>
      <c r="G25" s="186">
        <v>58.51</v>
      </c>
      <c r="H25" s="187"/>
      <c r="I25" s="188">
        <f>ROUND('BDI principal'!D14,2)</f>
        <v>20.05</v>
      </c>
      <c r="J25" s="189">
        <f>ROUND((ROUND(H25,2)*I25/100)+ROUND(H25,2),2)</f>
        <v>0</v>
      </c>
      <c r="K25" s="190">
        <f>ROUND(D25*J25,2)</f>
        <v>0</v>
      </c>
      <c r="L25" s="191" t="s">
        <v>23</v>
      </c>
    </row>
    <row r="26" spans="1:12" ht="22.5" x14ac:dyDescent="0.25">
      <c r="A26" s="192" t="s">
        <v>77</v>
      </c>
      <c r="B26" s="193" t="s">
        <v>78</v>
      </c>
      <c r="C26" s="194" t="s">
        <v>39</v>
      </c>
      <c r="D26" s="195">
        <v>1.89</v>
      </c>
      <c r="E26" s="196">
        <v>9.65</v>
      </c>
      <c r="F26" s="197">
        <v>20.05</v>
      </c>
      <c r="G26" s="198">
        <v>11.58</v>
      </c>
      <c r="H26" s="199"/>
      <c r="I26" s="200">
        <f>ROUND('BDI principal'!D14,2)</f>
        <v>20.05</v>
      </c>
      <c r="J26" s="201">
        <f>ROUND((ROUND(H26,2)*I26/100)+ROUND(H26,2),2)</f>
        <v>0</v>
      </c>
      <c r="K26" s="202">
        <f>ROUND(D26*J26,2)</f>
        <v>0</v>
      </c>
      <c r="L26" s="203" t="s">
        <v>23</v>
      </c>
    </row>
    <row r="27" spans="1:12" ht="78.75" x14ac:dyDescent="0.25">
      <c r="A27" s="204" t="s">
        <v>79</v>
      </c>
      <c r="B27" s="205" t="s">
        <v>80</v>
      </c>
      <c r="C27" s="206" t="s">
        <v>81</v>
      </c>
      <c r="D27" s="207">
        <v>1</v>
      </c>
      <c r="E27" s="208">
        <v>970.8</v>
      </c>
      <c r="F27" s="209">
        <v>20.05</v>
      </c>
      <c r="G27" s="210">
        <v>1165.45</v>
      </c>
      <c r="H27" s="211"/>
      <c r="I27" s="212">
        <f>ROUND('BDI principal'!D14,2)</f>
        <v>20.05</v>
      </c>
      <c r="J27" s="213">
        <f>ROUND((ROUND(H27,2)*I27/100)+ROUND(H27,2),2)</f>
        <v>0</v>
      </c>
      <c r="K27" s="214">
        <f>ROUND(D27*J27,2)</f>
        <v>0</v>
      </c>
      <c r="L27" s="215" t="s">
        <v>23</v>
      </c>
    </row>
    <row r="28" spans="1:12" x14ac:dyDescent="0.25">
      <c r="A28" s="216" t="s">
        <v>82</v>
      </c>
      <c r="B28" s="414" t="s">
        <v>83</v>
      </c>
      <c r="C28" s="415"/>
      <c r="D28" s="416"/>
      <c r="E28" s="417"/>
      <c r="F28" s="418"/>
      <c r="G28" s="419"/>
      <c r="H28" s="420"/>
      <c r="I28" s="217"/>
      <c r="J28" s="218"/>
      <c r="K28" s="219">
        <f>SUM(K29:K29)</f>
        <v>0</v>
      </c>
      <c r="L28" s="220" t="s">
        <v>36</v>
      </c>
    </row>
    <row r="29" spans="1:12" x14ac:dyDescent="0.25">
      <c r="A29" s="221" t="s">
        <v>84</v>
      </c>
      <c r="B29" s="222" t="s">
        <v>85</v>
      </c>
      <c r="C29" s="223" t="s">
        <v>57</v>
      </c>
      <c r="D29" s="224">
        <v>273.3</v>
      </c>
      <c r="E29" s="225">
        <v>2.08</v>
      </c>
      <c r="F29" s="226">
        <v>20.05</v>
      </c>
      <c r="G29" s="227">
        <v>2.5</v>
      </c>
      <c r="H29" s="228"/>
      <c r="I29" s="229">
        <f>ROUND('BDI principal'!D14,2)</f>
        <v>20.05</v>
      </c>
      <c r="J29" s="230">
        <f>ROUND((ROUND(H29,2)*I29/100)+ROUND(H29,2),2)</f>
        <v>0</v>
      </c>
      <c r="K29" s="231">
        <f>ROUND(D29*J29,2)</f>
        <v>0</v>
      </c>
      <c r="L29" s="232" t="s">
        <v>23</v>
      </c>
    </row>
    <row r="30" spans="1:12" x14ac:dyDescent="0.25">
      <c r="A30" s="421" t="s">
        <v>86</v>
      </c>
      <c r="B30" s="379"/>
      <c r="C30" s="379"/>
      <c r="D30" s="379"/>
      <c r="E30" s="379"/>
      <c r="F30" s="379"/>
      <c r="G30" s="379"/>
      <c r="H30" s="379"/>
      <c r="I30" s="379"/>
      <c r="J30" s="422">
        <f>K8+K11+K18+K22+K28</f>
        <v>0</v>
      </c>
      <c r="K30" s="379"/>
    </row>
    <row r="32" spans="1:12" x14ac:dyDescent="0.25">
      <c r="A32" s="423" t="s">
        <v>87</v>
      </c>
      <c r="B32" s="379"/>
      <c r="C32" s="379"/>
      <c r="D32" s="379"/>
      <c r="E32" s="379"/>
      <c r="F32" s="379"/>
    </row>
    <row r="33" spans="1:9" x14ac:dyDescent="0.25">
      <c r="A33" s="424" t="s">
        <v>88</v>
      </c>
      <c r="B33" s="379"/>
      <c r="C33" s="379"/>
      <c r="D33" s="379"/>
      <c r="E33" s="379"/>
      <c r="F33" s="379"/>
    </row>
    <row r="40" spans="1:9" x14ac:dyDescent="0.25">
      <c r="E40" s="425">
        <f>DADOS!C11</f>
        <v>0</v>
      </c>
      <c r="F40" s="425"/>
      <c r="G40" s="425"/>
      <c r="H40" s="425"/>
      <c r="I40" s="425"/>
    </row>
    <row r="41" spans="1:9" x14ac:dyDescent="0.25">
      <c r="E41" s="426">
        <f>DADOS!C12</f>
        <v>0</v>
      </c>
      <c r="F41" s="379"/>
      <c r="G41" s="379"/>
      <c r="H41" s="379"/>
      <c r="I41" s="379"/>
    </row>
  </sheetData>
  <sheetProtection password="BF59" sheet="1" objects="1" scenarios="1" selectLockedCells="1"/>
  <mergeCells count="15">
    <mergeCell ref="J30:K30"/>
    <mergeCell ref="A32:F32"/>
    <mergeCell ref="A33:F33"/>
    <mergeCell ref="E40:I40"/>
    <mergeCell ref="E41:I41"/>
    <mergeCell ref="B11:H11"/>
    <mergeCell ref="B18:H18"/>
    <mergeCell ref="B22:H22"/>
    <mergeCell ref="B28:H28"/>
    <mergeCell ref="A30:I30"/>
    <mergeCell ref="B4:F4"/>
    <mergeCell ref="H4:I4"/>
    <mergeCell ref="B5:C5"/>
    <mergeCell ref="E5:G5"/>
    <mergeCell ref="B8:H8"/>
  </mergeCells>
  <pageMargins left="0.5" right="0.5" top="0.75" bottom="0.7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/>
  </sheetViews>
  <sheetFormatPr defaultRowHeight="15" x14ac:dyDescent="0.25"/>
  <cols>
    <col min="1" max="1" width="10" customWidth="1"/>
    <col min="2" max="2" width="50" customWidth="1"/>
    <col min="3" max="7" width="15" customWidth="1"/>
  </cols>
  <sheetData>
    <row r="1" spans="1:9" x14ac:dyDescent="0.25">
      <c r="A1" s="233" t="s">
        <v>0</v>
      </c>
    </row>
    <row r="2" spans="1:9" x14ac:dyDescent="0.25">
      <c r="A2" s="233" t="s">
        <v>16</v>
      </c>
    </row>
    <row r="3" spans="1:9" x14ac:dyDescent="0.25">
      <c r="A3" s="233" t="s">
        <v>17</v>
      </c>
      <c r="B3" s="2" t="str">
        <f>DADOS!C3</f>
        <v>05/05/2023</v>
      </c>
    </row>
    <row r="4" spans="1:9" x14ac:dyDescent="0.25">
      <c r="A4" s="233" t="s">
        <v>18</v>
      </c>
      <c r="B4" s="427">
        <f>DADOS!C7</f>
        <v>0</v>
      </c>
      <c r="C4" s="379"/>
      <c r="D4" s="379"/>
      <c r="E4" s="379"/>
      <c r="F4" s="379"/>
      <c r="G4" s="233" t="s">
        <v>19</v>
      </c>
      <c r="H4" s="428" t="str">
        <f>DADOS!C9</f>
        <v/>
      </c>
      <c r="I4" s="379"/>
    </row>
    <row r="5" spans="1:9" x14ac:dyDescent="0.25">
      <c r="A5" s="233" t="s">
        <v>20</v>
      </c>
      <c r="B5" s="429" t="str">
        <f>DADOS!C8</f>
        <v/>
      </c>
      <c r="C5" s="427" t="s">
        <v>9</v>
      </c>
      <c r="D5" s="233" t="s">
        <v>21</v>
      </c>
      <c r="E5" s="427">
        <f>DADOS!C13</f>
        <v>0</v>
      </c>
      <c r="F5" s="427" t="s">
        <v>9</v>
      </c>
      <c r="G5" s="427" t="s">
        <v>9</v>
      </c>
      <c r="H5" s="233" t="s">
        <v>22</v>
      </c>
      <c r="I5" s="233">
        <f>DADOS!C14</f>
        <v>0</v>
      </c>
    </row>
    <row r="7" spans="1:9" x14ac:dyDescent="0.25">
      <c r="A7" s="234" t="s">
        <v>23</v>
      </c>
      <c r="B7" s="235" t="s">
        <v>36</v>
      </c>
      <c r="C7" s="236" t="s">
        <v>33</v>
      </c>
      <c r="D7" s="237" t="s">
        <v>89</v>
      </c>
      <c r="E7" s="238" t="s">
        <v>90</v>
      </c>
      <c r="F7" s="239" t="s">
        <v>91</v>
      </c>
      <c r="G7" s="240" t="s">
        <v>92</v>
      </c>
    </row>
    <row r="8" spans="1:9" x14ac:dyDescent="0.25">
      <c r="A8" s="241" t="s">
        <v>34</v>
      </c>
      <c r="B8" s="242" t="s">
        <v>35</v>
      </c>
      <c r="C8" s="376">
        <f>Orçamento!K8</f>
        <v>0</v>
      </c>
      <c r="D8" s="243">
        <v>100</v>
      </c>
      <c r="E8" s="244">
        <f>C8*D8/100</f>
        <v>0</v>
      </c>
      <c r="F8" s="245">
        <f t="shared" ref="F8:G12" si="0">D8</f>
        <v>100</v>
      </c>
      <c r="G8" s="246">
        <f t="shared" si="0"/>
        <v>0</v>
      </c>
    </row>
    <row r="9" spans="1:9" x14ac:dyDescent="0.25">
      <c r="A9" s="247" t="s">
        <v>43</v>
      </c>
      <c r="B9" s="248" t="s">
        <v>44</v>
      </c>
      <c r="C9" s="376">
        <f>Orçamento!K11</f>
        <v>0</v>
      </c>
      <c r="D9" s="249">
        <v>100</v>
      </c>
      <c r="E9" s="250">
        <f>C9*D9/100</f>
        <v>0</v>
      </c>
      <c r="F9" s="251">
        <f t="shared" si="0"/>
        <v>100</v>
      </c>
      <c r="G9" s="252">
        <f t="shared" si="0"/>
        <v>0</v>
      </c>
    </row>
    <row r="10" spans="1:9" x14ac:dyDescent="0.25">
      <c r="A10" s="253" t="s">
        <v>60</v>
      </c>
      <c r="B10" s="254" t="s">
        <v>61</v>
      </c>
      <c r="C10" s="376">
        <f>Orçamento!K18</f>
        <v>0</v>
      </c>
      <c r="D10" s="255">
        <v>100</v>
      </c>
      <c r="E10" s="256">
        <f>C10*D10/100</f>
        <v>0</v>
      </c>
      <c r="F10" s="257">
        <f t="shared" si="0"/>
        <v>100</v>
      </c>
      <c r="G10" s="258">
        <f t="shared" si="0"/>
        <v>0</v>
      </c>
    </row>
    <row r="11" spans="1:9" x14ac:dyDescent="0.25">
      <c r="A11" s="259" t="s">
        <v>68</v>
      </c>
      <c r="B11" s="260" t="s">
        <v>69</v>
      </c>
      <c r="C11" s="376">
        <f>Orçamento!K22</f>
        <v>0</v>
      </c>
      <c r="D11" s="261">
        <v>100</v>
      </c>
      <c r="E11" s="262">
        <f>C11*D11/100</f>
        <v>0</v>
      </c>
      <c r="F11" s="263">
        <f t="shared" si="0"/>
        <v>100</v>
      </c>
      <c r="G11" s="264">
        <f t="shared" si="0"/>
        <v>0</v>
      </c>
    </row>
    <row r="12" spans="1:9" x14ac:dyDescent="0.25">
      <c r="A12" s="265" t="s">
        <v>82</v>
      </c>
      <c r="B12" s="266" t="s">
        <v>83</v>
      </c>
      <c r="C12" s="376">
        <f>Orçamento!K28</f>
        <v>0</v>
      </c>
      <c r="D12" s="267">
        <v>100</v>
      </c>
      <c r="E12" s="268">
        <f>C12*D12/100</f>
        <v>0</v>
      </c>
      <c r="F12" s="269">
        <f t="shared" si="0"/>
        <v>100</v>
      </c>
      <c r="G12" s="270">
        <f t="shared" si="0"/>
        <v>0</v>
      </c>
    </row>
    <row r="13" spans="1:9" x14ac:dyDescent="0.25">
      <c r="A13" s="432" t="s">
        <v>93</v>
      </c>
      <c r="B13" s="433"/>
      <c r="C13" s="271">
        <f>SUM(C8:C12)</f>
        <v>0</v>
      </c>
      <c r="D13" s="430">
        <f>SUM(E8:E12)</f>
        <v>0</v>
      </c>
      <c r="E13" s="431"/>
      <c r="F13" s="272" t="e">
        <f>(G13/C13)*100</f>
        <v>#DIV/0!</v>
      </c>
      <c r="G13" s="273">
        <f>SUM(G8:G12)</f>
        <v>0</v>
      </c>
    </row>
  </sheetData>
  <sheetProtection password="BF59" sheet="1" objects="1" scenarios="1" selectLockedCells="1"/>
  <mergeCells count="6">
    <mergeCell ref="B4:F4"/>
    <mergeCell ref="H4:I4"/>
    <mergeCell ref="B5:C5"/>
    <mergeCell ref="E5:G5"/>
    <mergeCell ref="D13:E13"/>
    <mergeCell ref="A13:B13"/>
  </mergeCells>
  <pageMargins left="0.5" right="0.5" top="0.75" bottom="0.7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workbookViewId="0"/>
  </sheetViews>
  <sheetFormatPr defaultRowHeight="15" x14ac:dyDescent="0.25"/>
  <cols>
    <col min="1" max="1" width="10" customWidth="1"/>
    <col min="2" max="4" width="15" customWidth="1"/>
    <col min="5" max="9" width="10" customWidth="1"/>
  </cols>
  <sheetData>
    <row r="1" spans="1:10" x14ac:dyDescent="0.25">
      <c r="A1" s="274" t="s">
        <v>0</v>
      </c>
    </row>
    <row r="2" spans="1:10" x14ac:dyDescent="0.25">
      <c r="A2" s="274" t="s">
        <v>16</v>
      </c>
    </row>
    <row r="3" spans="1:10" x14ac:dyDescent="0.25">
      <c r="A3" s="274" t="s">
        <v>17</v>
      </c>
      <c r="B3" s="2" t="str">
        <f>DADOS!C3</f>
        <v>05/05/2023</v>
      </c>
    </row>
    <row r="4" spans="1:10" x14ac:dyDescent="0.25">
      <c r="A4" s="274" t="s">
        <v>18</v>
      </c>
      <c r="B4" s="434">
        <f>DADOS!C7</f>
        <v>0</v>
      </c>
      <c r="C4" s="379"/>
      <c r="D4" s="379"/>
      <c r="E4" s="379"/>
      <c r="F4" s="379"/>
      <c r="G4" s="274" t="s">
        <v>19</v>
      </c>
      <c r="H4" s="435" t="str">
        <f>DADOS!C9</f>
        <v/>
      </c>
      <c r="I4" s="379"/>
    </row>
    <row r="5" spans="1:10" x14ac:dyDescent="0.25">
      <c r="A5" s="274" t="s">
        <v>20</v>
      </c>
      <c r="B5" s="436" t="str">
        <f>DADOS!C8</f>
        <v/>
      </c>
      <c r="C5" s="434" t="s">
        <v>9</v>
      </c>
      <c r="D5" s="274" t="s">
        <v>21</v>
      </c>
      <c r="E5" s="434">
        <f>DADOS!C13</f>
        <v>0</v>
      </c>
      <c r="F5" s="434" t="s">
        <v>9</v>
      </c>
      <c r="G5" s="434" t="s">
        <v>9</v>
      </c>
      <c r="H5" s="274" t="s">
        <v>22</v>
      </c>
      <c r="I5" s="274">
        <f>DADOS!C14</f>
        <v>0</v>
      </c>
    </row>
    <row r="7" spans="1:10" x14ac:dyDescent="0.25">
      <c r="A7" s="275" t="s">
        <v>23</v>
      </c>
      <c r="B7" s="276" t="s">
        <v>94</v>
      </c>
      <c r="C7" s="277" t="s">
        <v>95</v>
      </c>
      <c r="D7" s="278" t="s">
        <v>96</v>
      </c>
      <c r="E7" s="437" t="s">
        <v>97</v>
      </c>
      <c r="F7" s="438"/>
      <c r="G7" s="439"/>
      <c r="H7" s="440"/>
      <c r="I7" s="441"/>
    </row>
    <row r="8" spans="1:10" x14ac:dyDescent="0.25">
      <c r="A8" s="279" t="s">
        <v>98</v>
      </c>
      <c r="B8" s="280">
        <v>3</v>
      </c>
      <c r="C8" s="281">
        <v>5.5</v>
      </c>
      <c r="D8" s="282">
        <v>3</v>
      </c>
      <c r="E8" s="442" t="s">
        <v>99</v>
      </c>
      <c r="F8" s="443"/>
      <c r="G8" s="444"/>
      <c r="H8" s="445"/>
      <c r="I8" s="446"/>
      <c r="J8" s="283">
        <f t="shared" ref="J8:J13" si="0">D8/100</f>
        <v>0.03</v>
      </c>
    </row>
    <row r="9" spans="1:10" x14ac:dyDescent="0.25">
      <c r="A9" s="284" t="s">
        <v>100</v>
      </c>
      <c r="B9" s="285">
        <v>0.8</v>
      </c>
      <c r="C9" s="286">
        <v>1</v>
      </c>
      <c r="D9" s="287">
        <v>0.8</v>
      </c>
      <c r="E9" s="447" t="s">
        <v>101</v>
      </c>
      <c r="F9" s="448"/>
      <c r="G9" s="449"/>
      <c r="H9" s="450"/>
      <c r="I9" s="451"/>
      <c r="J9" s="288">
        <f t="shared" si="0"/>
        <v>8.0000000000000002E-3</v>
      </c>
    </row>
    <row r="10" spans="1:10" x14ac:dyDescent="0.25">
      <c r="A10" s="289" t="s">
        <v>102</v>
      </c>
      <c r="B10" s="290">
        <v>0.97</v>
      </c>
      <c r="C10" s="291">
        <v>1.27</v>
      </c>
      <c r="D10" s="292">
        <v>0.97</v>
      </c>
      <c r="E10" s="452" t="s">
        <v>103</v>
      </c>
      <c r="F10" s="453"/>
      <c r="G10" s="454"/>
      <c r="H10" s="455"/>
      <c r="I10" s="456"/>
      <c r="J10" s="293">
        <f t="shared" si="0"/>
        <v>9.7000000000000003E-3</v>
      </c>
    </row>
    <row r="11" spans="1:10" x14ac:dyDescent="0.25">
      <c r="A11" s="294" t="s">
        <v>104</v>
      </c>
      <c r="B11" s="295">
        <v>0.59</v>
      </c>
      <c r="C11" s="296">
        <v>1.39</v>
      </c>
      <c r="D11" s="297">
        <v>0.72</v>
      </c>
      <c r="E11" s="457" t="s">
        <v>105</v>
      </c>
      <c r="F11" s="458"/>
      <c r="G11" s="459"/>
      <c r="H11" s="460"/>
      <c r="I11" s="461"/>
      <c r="J11" s="298">
        <f t="shared" si="0"/>
        <v>7.1999999999999998E-3</v>
      </c>
    </row>
    <row r="12" spans="1:10" x14ac:dyDescent="0.25">
      <c r="A12" s="299" t="s">
        <v>106</v>
      </c>
      <c r="B12" s="300">
        <v>6.16</v>
      </c>
      <c r="C12" s="301">
        <v>8.9600000000000009</v>
      </c>
      <c r="D12" s="302">
        <v>6.2</v>
      </c>
      <c r="E12" s="462" t="s">
        <v>107</v>
      </c>
      <c r="F12" s="463"/>
      <c r="G12" s="464"/>
      <c r="H12" s="465"/>
      <c r="I12" s="466"/>
      <c r="J12" s="303">
        <f t="shared" si="0"/>
        <v>6.2E-2</v>
      </c>
    </row>
    <row r="13" spans="1:10" x14ac:dyDescent="0.25">
      <c r="A13" s="304" t="s">
        <v>108</v>
      </c>
      <c r="B13" s="305">
        <v>5.65</v>
      </c>
      <c r="C13" s="306">
        <v>10.65</v>
      </c>
      <c r="D13" s="307">
        <f>I15+I18+I19</f>
        <v>6.65</v>
      </c>
      <c r="E13" s="467" t="s">
        <v>109</v>
      </c>
      <c r="F13" s="468"/>
      <c r="G13" s="469"/>
      <c r="H13" s="470"/>
      <c r="I13" s="471"/>
      <c r="J13" s="308">
        <f t="shared" si="0"/>
        <v>6.6500000000000004E-2</v>
      </c>
    </row>
    <row r="14" spans="1:10" x14ac:dyDescent="0.25">
      <c r="C14" s="309" t="s">
        <v>110</v>
      </c>
      <c r="D14" s="310">
        <f>ROUND(((((1+J8+J9+J10)*(1+J11)*(1+J12)/(1-J15-J18))-1)*100),2)</f>
        <v>20.05</v>
      </c>
    </row>
    <row r="15" spans="1:10" x14ac:dyDescent="0.25">
      <c r="F15" s="472" t="s">
        <v>111</v>
      </c>
      <c r="G15" s="473"/>
      <c r="H15" s="474"/>
      <c r="I15" s="311">
        <v>3.65</v>
      </c>
      <c r="J15" s="312">
        <f>I15/100</f>
        <v>3.6499999999999998E-2</v>
      </c>
    </row>
    <row r="16" spans="1:10" x14ac:dyDescent="0.25">
      <c r="F16" s="475" t="s">
        <v>112</v>
      </c>
      <c r="G16" s="476"/>
      <c r="H16" s="477"/>
      <c r="I16" s="313">
        <v>3</v>
      </c>
      <c r="J16" s="314">
        <f>I16/100</f>
        <v>0.03</v>
      </c>
    </row>
    <row r="17" spans="5:10" x14ac:dyDescent="0.25">
      <c r="F17" s="478" t="s">
        <v>113</v>
      </c>
      <c r="G17" s="479"/>
      <c r="H17" s="480"/>
      <c r="I17" s="315">
        <v>100</v>
      </c>
    </row>
    <row r="18" spans="5:10" x14ac:dyDescent="0.25">
      <c r="F18" s="481" t="s">
        <v>114</v>
      </c>
      <c r="G18" s="482"/>
      <c r="H18" s="483"/>
      <c r="I18" s="316">
        <f>((I17*I16)/100)</f>
        <v>3</v>
      </c>
      <c r="J18" s="317">
        <f>I18/100</f>
        <v>0.03</v>
      </c>
    </row>
    <row r="19" spans="5:10" x14ac:dyDescent="0.25">
      <c r="F19" s="484" t="s">
        <v>115</v>
      </c>
      <c r="G19" s="485"/>
      <c r="H19" s="486"/>
      <c r="I19" s="318">
        <v>0</v>
      </c>
    </row>
    <row r="29" spans="5:10" x14ac:dyDescent="0.25">
      <c r="E29" s="487">
        <f>DADOS!C11</f>
        <v>0</v>
      </c>
      <c r="F29" s="487"/>
      <c r="G29" s="487"/>
      <c r="H29" s="487"/>
      <c r="I29" s="487"/>
    </row>
    <row r="30" spans="5:10" x14ac:dyDescent="0.25">
      <c r="E30" s="488">
        <f>DADOS!C12</f>
        <v>0</v>
      </c>
      <c r="F30" s="379"/>
      <c r="G30" s="379"/>
      <c r="H30" s="379"/>
      <c r="I30" s="379"/>
    </row>
  </sheetData>
  <sheetProtection password="BF59" sheet="1" objects="1" scenarios="1" selectLockedCells="1"/>
  <mergeCells count="18">
    <mergeCell ref="F19:H19"/>
    <mergeCell ref="E29:I29"/>
    <mergeCell ref="E30:I30"/>
    <mergeCell ref="E13:I13"/>
    <mergeCell ref="F15:H15"/>
    <mergeCell ref="F16:H16"/>
    <mergeCell ref="F17:H17"/>
    <mergeCell ref="F18:H18"/>
    <mergeCell ref="E8:I8"/>
    <mergeCell ref="E9:I9"/>
    <mergeCell ref="E10:I10"/>
    <mergeCell ref="E11:I11"/>
    <mergeCell ref="E12:I12"/>
    <mergeCell ref="B4:F4"/>
    <mergeCell ref="H4:I4"/>
    <mergeCell ref="B5:C5"/>
    <mergeCell ref="E5:G5"/>
    <mergeCell ref="E7:I7"/>
  </mergeCells>
  <pageMargins left="0.5" right="0.5" top="0.75" bottom="0.75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7"/>
  <sheetViews>
    <sheetView workbookViewId="0"/>
  </sheetViews>
  <sheetFormatPr defaultRowHeight="15" x14ac:dyDescent="0.25"/>
  <cols>
    <col min="1" max="1" width="10" customWidth="1"/>
    <col min="2" max="4" width="15" customWidth="1"/>
    <col min="5" max="9" width="10" customWidth="1"/>
  </cols>
  <sheetData>
    <row r="1" spans="1:10" x14ac:dyDescent="0.25">
      <c r="A1" s="319" t="s">
        <v>0</v>
      </c>
    </row>
    <row r="2" spans="1:10" x14ac:dyDescent="0.25">
      <c r="A2" s="319" t="s">
        <v>16</v>
      </c>
    </row>
    <row r="3" spans="1:10" x14ac:dyDescent="0.25">
      <c r="A3" s="319" t="s">
        <v>17</v>
      </c>
      <c r="B3" s="2" t="str">
        <f>DADOS!C3</f>
        <v>05/05/2023</v>
      </c>
    </row>
    <row r="4" spans="1:10" x14ac:dyDescent="0.25">
      <c r="A4" s="319" t="s">
        <v>18</v>
      </c>
      <c r="B4" s="489">
        <f>DADOS!C7</f>
        <v>0</v>
      </c>
      <c r="C4" s="379"/>
      <c r="D4" s="379"/>
      <c r="E4" s="379"/>
      <c r="F4" s="379"/>
      <c r="G4" s="319" t="s">
        <v>19</v>
      </c>
      <c r="H4" s="490" t="str">
        <f>DADOS!C9</f>
        <v/>
      </c>
      <c r="I4" s="379"/>
    </row>
    <row r="5" spans="1:10" x14ac:dyDescent="0.25">
      <c r="A5" s="319" t="s">
        <v>20</v>
      </c>
      <c r="B5" s="491" t="str">
        <f>DADOS!C8</f>
        <v/>
      </c>
      <c r="C5" s="489" t="s">
        <v>9</v>
      </c>
      <c r="D5" s="319" t="s">
        <v>21</v>
      </c>
      <c r="E5" s="489">
        <f>DADOS!C13</f>
        <v>0</v>
      </c>
      <c r="F5" s="489" t="s">
        <v>9</v>
      </c>
      <c r="G5" s="489" t="s">
        <v>9</v>
      </c>
      <c r="H5" s="319" t="s">
        <v>22</v>
      </c>
      <c r="I5" s="319">
        <f>DADOS!C14</f>
        <v>0</v>
      </c>
    </row>
    <row r="7" spans="1:10" x14ac:dyDescent="0.25">
      <c r="A7" s="320" t="s">
        <v>23</v>
      </c>
      <c r="B7" s="321" t="s">
        <v>94</v>
      </c>
      <c r="C7" s="322" t="s">
        <v>95</v>
      </c>
      <c r="D7" s="323" t="s">
        <v>96</v>
      </c>
      <c r="E7" s="492" t="s">
        <v>97</v>
      </c>
      <c r="F7" s="493"/>
      <c r="G7" s="494"/>
      <c r="H7" s="495"/>
      <c r="I7" s="496"/>
    </row>
    <row r="8" spans="1:10" x14ac:dyDescent="0.25">
      <c r="A8" s="324" t="s">
        <v>98</v>
      </c>
      <c r="B8" s="325">
        <v>1.5</v>
      </c>
      <c r="C8" s="326">
        <v>4.49</v>
      </c>
      <c r="D8" s="327">
        <v>0</v>
      </c>
      <c r="E8" s="497" t="s">
        <v>99</v>
      </c>
      <c r="F8" s="498"/>
      <c r="G8" s="499"/>
      <c r="H8" s="500"/>
      <c r="I8" s="501"/>
      <c r="J8" s="328">
        <f t="shared" ref="J8:J13" si="0">D8/100</f>
        <v>0</v>
      </c>
    </row>
    <row r="9" spans="1:10" x14ac:dyDescent="0.25">
      <c r="A9" s="329" t="s">
        <v>100</v>
      </c>
      <c r="B9" s="330">
        <v>0.3</v>
      </c>
      <c r="C9" s="331">
        <v>0.82</v>
      </c>
      <c r="D9" s="332">
        <v>0</v>
      </c>
      <c r="E9" s="502" t="s">
        <v>101</v>
      </c>
      <c r="F9" s="503"/>
      <c r="G9" s="504"/>
      <c r="H9" s="505"/>
      <c r="I9" s="506"/>
      <c r="J9" s="333">
        <f t="shared" si="0"/>
        <v>0</v>
      </c>
    </row>
    <row r="10" spans="1:10" x14ac:dyDescent="0.25">
      <c r="A10" s="334" t="s">
        <v>102</v>
      </c>
      <c r="B10" s="335">
        <v>0.56000000000000005</v>
      </c>
      <c r="C10" s="336">
        <v>0.89</v>
      </c>
      <c r="D10" s="337">
        <v>0</v>
      </c>
      <c r="E10" s="507" t="s">
        <v>103</v>
      </c>
      <c r="F10" s="508"/>
      <c r="G10" s="509"/>
      <c r="H10" s="510"/>
      <c r="I10" s="511"/>
      <c r="J10" s="338">
        <f t="shared" si="0"/>
        <v>0</v>
      </c>
    </row>
    <row r="11" spans="1:10" x14ac:dyDescent="0.25">
      <c r="A11" s="339" t="s">
        <v>104</v>
      </c>
      <c r="B11" s="340">
        <v>0.85</v>
      </c>
      <c r="C11" s="341">
        <v>1.1100000000000001</v>
      </c>
      <c r="D11" s="342">
        <v>0</v>
      </c>
      <c r="E11" s="512" t="s">
        <v>105</v>
      </c>
      <c r="F11" s="513"/>
      <c r="G11" s="514"/>
      <c r="H11" s="515"/>
      <c r="I11" s="516"/>
      <c r="J11" s="343">
        <f t="shared" si="0"/>
        <v>0</v>
      </c>
    </row>
    <row r="12" spans="1:10" x14ac:dyDescent="0.25">
      <c r="A12" s="344" t="s">
        <v>106</v>
      </c>
      <c r="B12" s="345">
        <v>3.5</v>
      </c>
      <c r="C12" s="346">
        <v>6.22</v>
      </c>
      <c r="D12" s="347">
        <v>0</v>
      </c>
      <c r="E12" s="517" t="s">
        <v>107</v>
      </c>
      <c r="F12" s="518"/>
      <c r="G12" s="519"/>
      <c r="H12" s="520"/>
      <c r="I12" s="521"/>
      <c r="J12" s="348">
        <f t="shared" si="0"/>
        <v>0</v>
      </c>
    </row>
    <row r="13" spans="1:10" x14ac:dyDescent="0.25">
      <c r="A13" s="349" t="s">
        <v>108</v>
      </c>
      <c r="B13" s="350">
        <v>5.65</v>
      </c>
      <c r="C13" s="351">
        <v>10.65</v>
      </c>
      <c r="D13" s="352">
        <f>I15+I16</f>
        <v>3.65</v>
      </c>
      <c r="E13" s="522" t="s">
        <v>109</v>
      </c>
      <c r="F13" s="523"/>
      <c r="G13" s="524"/>
      <c r="H13" s="525"/>
      <c r="I13" s="526"/>
      <c r="J13" s="353">
        <f t="shared" si="0"/>
        <v>3.6499999999999998E-2</v>
      </c>
    </row>
    <row r="14" spans="1:10" x14ac:dyDescent="0.25">
      <c r="C14" s="354" t="s">
        <v>110</v>
      </c>
      <c r="D14" s="355">
        <f>ROUND(((((1+J8+J9+J10)*(1+J11)*(1+J12)/(1-J13))-1)*100),2)</f>
        <v>3.79</v>
      </c>
    </row>
    <row r="15" spans="1:10" x14ac:dyDescent="0.25">
      <c r="F15" s="527" t="s">
        <v>111</v>
      </c>
      <c r="G15" s="528"/>
      <c r="H15" s="529"/>
      <c r="I15" s="356">
        <v>3.65</v>
      </c>
      <c r="J15" s="357">
        <f>I15/100</f>
        <v>3.6499999999999998E-2</v>
      </c>
    </row>
    <row r="16" spans="1:10" x14ac:dyDescent="0.25">
      <c r="F16" s="530" t="s">
        <v>115</v>
      </c>
      <c r="G16" s="531"/>
      <c r="H16" s="532"/>
      <c r="I16" s="358">
        <v>0</v>
      </c>
    </row>
    <row r="26" spans="5:9" x14ac:dyDescent="0.25">
      <c r="E26" s="533">
        <f>DADOS!C11</f>
        <v>0</v>
      </c>
      <c r="F26" s="533"/>
      <c r="G26" s="533"/>
      <c r="H26" s="533"/>
      <c r="I26" s="533"/>
    </row>
    <row r="27" spans="5:9" x14ac:dyDescent="0.25">
      <c r="E27" s="534">
        <f>DADOS!C12</f>
        <v>0</v>
      </c>
      <c r="F27" s="379"/>
      <c r="G27" s="379"/>
      <c r="H27" s="379"/>
      <c r="I27" s="379"/>
    </row>
  </sheetData>
  <sheetProtection password="BF59" sheet="1" objects="1" scenarios="1" selectLockedCells="1"/>
  <mergeCells count="15">
    <mergeCell ref="E13:I13"/>
    <mergeCell ref="F15:H15"/>
    <mergeCell ref="F16:H16"/>
    <mergeCell ref="E26:I26"/>
    <mergeCell ref="E27:I27"/>
    <mergeCell ref="E8:I8"/>
    <mergeCell ref="E9:I9"/>
    <mergeCell ref="E10:I10"/>
    <mergeCell ref="E11:I11"/>
    <mergeCell ref="E12:I12"/>
    <mergeCell ref="B4:F4"/>
    <mergeCell ref="H4:I4"/>
    <mergeCell ref="B5:C5"/>
    <mergeCell ref="E5:G5"/>
    <mergeCell ref="E7:I7"/>
  </mergeCells>
  <pageMargins left="0.5" right="0.5" top="0.75" bottom="0.75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4"/>
  <sheetViews>
    <sheetView workbookViewId="0"/>
  </sheetViews>
  <sheetFormatPr defaultRowHeight="15" x14ac:dyDescent="0.25"/>
  <sheetData>
    <row r="1" spans="1:9" x14ac:dyDescent="0.25">
      <c r="A1" s="359" t="s">
        <v>0</v>
      </c>
    </row>
    <row r="2" spans="1:9" x14ac:dyDescent="0.25">
      <c r="A2" s="359" t="s">
        <v>16</v>
      </c>
    </row>
    <row r="3" spans="1:9" x14ac:dyDescent="0.25">
      <c r="A3" s="359" t="s">
        <v>17</v>
      </c>
      <c r="B3" s="2" t="str">
        <f>DADOS!C3</f>
        <v>05/05/2023</v>
      </c>
    </row>
    <row r="4" spans="1:9" x14ac:dyDescent="0.25">
      <c r="A4" s="359" t="s">
        <v>18</v>
      </c>
      <c r="B4" s="535">
        <f>DADOS!C7</f>
        <v>0</v>
      </c>
      <c r="C4" s="379"/>
      <c r="D4" s="379"/>
      <c r="E4" s="379"/>
      <c r="F4" s="379"/>
      <c r="G4" s="359" t="s">
        <v>19</v>
      </c>
      <c r="H4" s="536" t="str">
        <f>DADOS!C9</f>
        <v/>
      </c>
      <c r="I4" s="379"/>
    </row>
    <row r="5" spans="1:9" x14ac:dyDescent="0.25">
      <c r="A5" s="359" t="s">
        <v>20</v>
      </c>
      <c r="B5" s="537" t="str">
        <f>DADOS!C8</f>
        <v/>
      </c>
      <c r="C5" s="535" t="s">
        <v>9</v>
      </c>
      <c r="D5" s="359" t="s">
        <v>21</v>
      </c>
      <c r="E5" s="535">
        <f>DADOS!C13</f>
        <v>0</v>
      </c>
      <c r="F5" s="535" t="s">
        <v>9</v>
      </c>
      <c r="G5" s="535" t="s">
        <v>9</v>
      </c>
      <c r="H5" s="359" t="s">
        <v>22</v>
      </c>
      <c r="I5" s="359">
        <f>DADOS!C14</f>
        <v>0</v>
      </c>
    </row>
    <row r="8" spans="1:9" x14ac:dyDescent="0.25">
      <c r="A8" s="360" t="s">
        <v>116</v>
      </c>
      <c r="B8" s="361">
        <v>1.1428</v>
      </c>
      <c r="C8" s="538" t="s">
        <v>117</v>
      </c>
      <c r="D8" s="539"/>
      <c r="E8" s="540"/>
      <c r="F8" s="541"/>
      <c r="G8" s="542"/>
      <c r="H8" s="543"/>
      <c r="I8" s="544"/>
    </row>
    <row r="9" spans="1:9" x14ac:dyDescent="0.25">
      <c r="A9" s="362" t="s">
        <v>118</v>
      </c>
      <c r="B9" s="363">
        <v>0.2</v>
      </c>
      <c r="C9" s="545" t="s">
        <v>119</v>
      </c>
      <c r="D9" s="546"/>
      <c r="E9" s="547"/>
      <c r="F9" s="548"/>
      <c r="G9" s="549"/>
      <c r="H9" s="550"/>
      <c r="I9" s="551"/>
    </row>
    <row r="10" spans="1:9" x14ac:dyDescent="0.25">
      <c r="A10" s="364" t="s">
        <v>120</v>
      </c>
      <c r="B10" s="365">
        <v>0.12</v>
      </c>
      <c r="C10" s="552" t="s">
        <v>121</v>
      </c>
      <c r="D10" s="553"/>
      <c r="E10" s="554"/>
      <c r="F10" s="555"/>
      <c r="G10" s="556"/>
      <c r="H10" s="557"/>
      <c r="I10" s="558"/>
    </row>
    <row r="11" spans="1:9" x14ac:dyDescent="0.25">
      <c r="A11" s="366" t="s">
        <v>122</v>
      </c>
      <c r="B11" s="367">
        <v>0</v>
      </c>
      <c r="C11" s="559" t="s">
        <v>123</v>
      </c>
      <c r="D11" s="560"/>
      <c r="E11" s="561"/>
      <c r="F11" s="562"/>
      <c r="G11" s="563"/>
      <c r="H11" s="564"/>
      <c r="I11" s="565"/>
    </row>
    <row r="12" spans="1:9" x14ac:dyDescent="0.25">
      <c r="A12" s="368" t="s">
        <v>124</v>
      </c>
      <c r="B12" s="369">
        <f>(((1+B8+B9)*(1+B10))/(1-B11))</f>
        <v>2.6239360000000009</v>
      </c>
      <c r="C12" s="379" t="s">
        <v>125</v>
      </c>
      <c r="D12" s="379"/>
      <c r="E12" s="379"/>
      <c r="F12" s="379"/>
      <c r="G12" s="379"/>
      <c r="H12" s="379"/>
      <c r="I12" s="379"/>
    </row>
    <row r="13" spans="1:9" x14ac:dyDescent="0.25">
      <c r="A13" s="370" t="s">
        <v>126</v>
      </c>
      <c r="B13" s="371">
        <f>((1+B10)/(1-B11))</f>
        <v>1.1200000000000001</v>
      </c>
      <c r="C13" s="379" t="s">
        <v>127</v>
      </c>
      <c r="D13" s="379"/>
      <c r="E13" s="379"/>
      <c r="F13" s="379"/>
      <c r="G13" s="379"/>
      <c r="H13" s="379"/>
      <c r="I13" s="379"/>
    </row>
    <row r="23" spans="5:9" x14ac:dyDescent="0.25">
      <c r="E23" s="566">
        <f>DADOS!C11</f>
        <v>0</v>
      </c>
      <c r="F23" s="566"/>
      <c r="G23" s="566"/>
      <c r="H23" s="566"/>
      <c r="I23" s="566"/>
    </row>
    <row r="24" spans="5:9" x14ac:dyDescent="0.25">
      <c r="E24" s="567">
        <f>DADOS!C12</f>
        <v>0</v>
      </c>
      <c r="F24" s="379"/>
      <c r="G24" s="379"/>
      <c r="H24" s="379"/>
      <c r="I24" s="379"/>
    </row>
  </sheetData>
  <sheetProtection password="BF59" sheet="1" objects="1" scenarios="1" selectLockedCells="1"/>
  <mergeCells count="12">
    <mergeCell ref="E23:I23"/>
    <mergeCell ref="E24:I24"/>
    <mergeCell ref="C9:I9"/>
    <mergeCell ref="C10:I10"/>
    <mergeCell ref="C11:I11"/>
    <mergeCell ref="C12:I12"/>
    <mergeCell ref="C13:I13"/>
    <mergeCell ref="B4:F4"/>
    <mergeCell ref="H4:I4"/>
    <mergeCell ref="B5:C5"/>
    <mergeCell ref="E5:G5"/>
    <mergeCell ref="C8:I8"/>
  </mergeCells>
  <pageMargins left="0.5" right="0.5" top="0.75" bottom="0.75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"/>
  <sheetViews>
    <sheetView workbookViewId="0"/>
  </sheetViews>
  <sheetFormatPr defaultRowHeight="15" x14ac:dyDescent="0.25"/>
  <sheetData>
    <row r="1" spans="1:1" x14ac:dyDescent="0.25">
      <c r="A1" s="372">
        <f>'BDI principal'!D14</f>
        <v>20.05</v>
      </c>
    </row>
    <row r="2" spans="1:1" x14ac:dyDescent="0.25">
      <c r="A2" s="373">
        <f>'BDI equipamentos'!D14</f>
        <v>3.79</v>
      </c>
    </row>
    <row r="3" spans="1:1" x14ac:dyDescent="0.25">
      <c r="A3" s="374">
        <f>'BDI Diferenciado'!B12</f>
        <v>2.6239360000000009</v>
      </c>
    </row>
    <row r="4" spans="1:1" x14ac:dyDescent="0.25">
      <c r="A4" s="375">
        <f>'BDI Diferenciado'!B13</f>
        <v>1.1200000000000001</v>
      </c>
    </row>
  </sheetData>
  <sheetProtection password="BF59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DADOS</vt:lpstr>
      <vt:lpstr>Orçamento</vt:lpstr>
      <vt:lpstr>Cronograma</vt:lpstr>
      <vt:lpstr>BDI principal</vt:lpstr>
      <vt:lpstr>BDI equipamentos</vt:lpstr>
      <vt:lpstr>BDI Diferenciado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Ivandra de Souza</cp:lastModifiedBy>
  <dcterms:created xsi:type="dcterms:W3CDTF">2023-05-05T12:09:51Z</dcterms:created>
  <dcterms:modified xsi:type="dcterms:W3CDTF">2023-05-05T12:11:44Z</dcterms:modified>
</cp:coreProperties>
</file>