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Engenharia\Projetos\Pavimentações\Rua Henrique ziebel\Atual 05.2022\Licitação\"/>
    </mc:Choice>
  </mc:AlternateContent>
  <xr:revisionPtr revIDLastSave="0" documentId="8_{F61C2BDE-9D38-4842-BD1C-6CBEB736D390}" xr6:coauthVersionLast="47" xr6:coauthVersionMax="47" xr10:uidLastSave="{00000000-0000-0000-0000-000000000000}"/>
  <workbookProtection lockStructure="1"/>
  <bookViews>
    <workbookView xWindow="780" yWindow="780" windowWidth="28800" windowHeight="15315" xr2:uid="{00000000-000D-0000-FFFF-FFFF00000000}"/>
  </bookViews>
  <sheets>
    <sheet name="DADOS" sheetId="1" r:id="rId1"/>
    <sheet name="Orçamento" sheetId="2" r:id="rId2"/>
    <sheet name="Cronograma" sheetId="3" r:id="rId3"/>
    <sheet name="BDI principal" sheetId="4" r:id="rId4"/>
    <sheet name="BDI equipamentos" sheetId="5" r:id="rId5"/>
    <sheet name="BDI Diferenciado" sheetId="6" r:id="rId6"/>
    <sheet name="Repositório" sheetId="7" state="veryHidden" r:id="rId7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4" i="6" l="1"/>
  <c r="E23" i="6"/>
  <c r="B13" i="6"/>
  <c r="A4" i="7" s="1"/>
  <c r="B12" i="6"/>
  <c r="A3" i="7" s="1"/>
  <c r="I5" i="6"/>
  <c r="E5" i="6"/>
  <c r="B5" i="6"/>
  <c r="H4" i="6"/>
  <c r="B4" i="6"/>
  <c r="B3" i="6"/>
  <c r="E27" i="5"/>
  <c r="E26" i="5"/>
  <c r="J15" i="5"/>
  <c r="D13" i="5"/>
  <c r="J13" i="5" s="1"/>
  <c r="J12" i="5"/>
  <c r="J11" i="5"/>
  <c r="D14" i="5" s="1"/>
  <c r="A2" i="7" s="1"/>
  <c r="J10" i="5"/>
  <c r="J9" i="5"/>
  <c r="J8" i="5"/>
  <c r="I5" i="5"/>
  <c r="E5" i="5"/>
  <c r="B5" i="5"/>
  <c r="H4" i="5"/>
  <c r="B4" i="5"/>
  <c r="B3" i="5"/>
  <c r="E30" i="4"/>
  <c r="E29" i="4"/>
  <c r="J18" i="4"/>
  <c r="I18" i="4"/>
  <c r="J16" i="4"/>
  <c r="J15" i="4"/>
  <c r="D13" i="4"/>
  <c r="J13" i="4" s="1"/>
  <c r="J12" i="4"/>
  <c r="J11" i="4"/>
  <c r="D14" i="4" s="1"/>
  <c r="J10" i="4"/>
  <c r="J9" i="4"/>
  <c r="J8" i="4"/>
  <c r="I5" i="4"/>
  <c r="E5" i="4"/>
  <c r="B5" i="4"/>
  <c r="H4" i="4"/>
  <c r="B4" i="4"/>
  <c r="B3" i="4"/>
  <c r="J12" i="3"/>
  <c r="J11" i="3"/>
  <c r="J10" i="3"/>
  <c r="J9" i="3"/>
  <c r="J8" i="3"/>
  <c r="I5" i="3"/>
  <c r="E5" i="3"/>
  <c r="B5" i="3"/>
  <c r="H4" i="3"/>
  <c r="B4" i="3"/>
  <c r="B3" i="3"/>
  <c r="E62" i="2"/>
  <c r="E61" i="2"/>
  <c r="I5" i="2"/>
  <c r="E5" i="2"/>
  <c r="B5" i="2"/>
  <c r="H4" i="2"/>
  <c r="B4" i="2"/>
  <c r="B3" i="2"/>
  <c r="I48" i="2" l="1"/>
  <c r="J48" i="2" s="1"/>
  <c r="K48" i="2" s="1"/>
  <c r="I42" i="2"/>
  <c r="J42" i="2" s="1"/>
  <c r="K42" i="2" s="1"/>
  <c r="I36" i="2"/>
  <c r="J36" i="2" s="1"/>
  <c r="K36" i="2" s="1"/>
  <c r="I30" i="2"/>
  <c r="J30" i="2" s="1"/>
  <c r="K30" i="2" s="1"/>
  <c r="I26" i="2"/>
  <c r="J26" i="2" s="1"/>
  <c r="K26" i="2" s="1"/>
  <c r="I24" i="2"/>
  <c r="J24" i="2" s="1"/>
  <c r="K24" i="2" s="1"/>
  <c r="I20" i="2"/>
  <c r="J20" i="2" s="1"/>
  <c r="K20" i="2" s="1"/>
  <c r="I16" i="2"/>
  <c r="J16" i="2" s="1"/>
  <c r="K16" i="2" s="1"/>
  <c r="I12" i="2"/>
  <c r="J12" i="2" s="1"/>
  <c r="K12" i="2" s="1"/>
  <c r="I49" i="2"/>
  <c r="J49" i="2" s="1"/>
  <c r="K49" i="2" s="1"/>
  <c r="I50" i="2"/>
  <c r="J50" i="2" s="1"/>
  <c r="K50" i="2" s="1"/>
  <c r="I46" i="2"/>
  <c r="J46" i="2" s="1"/>
  <c r="K46" i="2" s="1"/>
  <c r="K45" i="2" s="1"/>
  <c r="C12" i="3" s="1"/>
  <c r="I44" i="2"/>
  <c r="J44" i="2" s="1"/>
  <c r="K44" i="2" s="1"/>
  <c r="I38" i="2"/>
  <c r="J38" i="2" s="1"/>
  <c r="K38" i="2" s="1"/>
  <c r="I34" i="2"/>
  <c r="J34" i="2" s="1"/>
  <c r="K34" i="2" s="1"/>
  <c r="I32" i="2"/>
  <c r="J32" i="2" s="1"/>
  <c r="K32" i="2" s="1"/>
  <c r="I28" i="2"/>
  <c r="J28" i="2" s="1"/>
  <c r="K28" i="2" s="1"/>
  <c r="I22" i="2"/>
  <c r="J22" i="2" s="1"/>
  <c r="K22" i="2" s="1"/>
  <c r="I18" i="2"/>
  <c r="J18" i="2" s="1"/>
  <c r="K18" i="2" s="1"/>
  <c r="I14" i="2"/>
  <c r="J14" i="2" s="1"/>
  <c r="K14" i="2" s="1"/>
  <c r="I10" i="2"/>
  <c r="J10" i="2" s="1"/>
  <c r="K10" i="2" s="1"/>
  <c r="I43" i="2"/>
  <c r="J43" i="2" s="1"/>
  <c r="K43" i="2" s="1"/>
  <c r="I31" i="2"/>
  <c r="J31" i="2" s="1"/>
  <c r="K31" i="2" s="1"/>
  <c r="I27" i="2"/>
  <c r="J27" i="2" s="1"/>
  <c r="K27" i="2" s="1"/>
  <c r="I21" i="2"/>
  <c r="J21" i="2" s="1"/>
  <c r="K21" i="2" s="1"/>
  <c r="I17" i="2"/>
  <c r="J17" i="2" s="1"/>
  <c r="K17" i="2" s="1"/>
  <c r="I13" i="2"/>
  <c r="J13" i="2" s="1"/>
  <c r="K13" i="2" s="1"/>
  <c r="I9" i="2"/>
  <c r="J9" i="2" s="1"/>
  <c r="K9" i="2" s="1"/>
  <c r="A1" i="7"/>
  <c r="I47" i="2"/>
  <c r="J47" i="2" s="1"/>
  <c r="K47" i="2" s="1"/>
  <c r="I41" i="2"/>
  <c r="J41" i="2" s="1"/>
  <c r="K41" i="2" s="1"/>
  <c r="I39" i="2"/>
  <c r="J39" i="2" s="1"/>
  <c r="K39" i="2" s="1"/>
  <c r="I35" i="2"/>
  <c r="J35" i="2" s="1"/>
  <c r="K35" i="2" s="1"/>
  <c r="I29" i="2"/>
  <c r="J29" i="2" s="1"/>
  <c r="K29" i="2" s="1"/>
  <c r="I23" i="2"/>
  <c r="J23" i="2" s="1"/>
  <c r="K23" i="2" s="1"/>
  <c r="I19" i="2"/>
  <c r="J19" i="2" s="1"/>
  <c r="K19" i="2" s="1"/>
  <c r="I15" i="2"/>
  <c r="J15" i="2" s="1"/>
  <c r="K15" i="2" s="1"/>
  <c r="I11" i="2"/>
  <c r="J11" i="2" s="1"/>
  <c r="K11" i="2" s="1"/>
  <c r="I37" i="2"/>
  <c r="J37" i="2" s="1"/>
  <c r="K37" i="2" s="1"/>
  <c r="K8" i="2" l="1"/>
  <c r="G12" i="3"/>
  <c r="I12" i="3"/>
  <c r="E12" i="3"/>
  <c r="K12" i="3" s="1"/>
  <c r="K40" i="2"/>
  <c r="C11" i="3" s="1"/>
  <c r="K33" i="2"/>
  <c r="C10" i="3" s="1"/>
  <c r="K25" i="2"/>
  <c r="C9" i="3" s="1"/>
  <c r="G9" i="3" l="1"/>
  <c r="I9" i="3"/>
  <c r="E9" i="3"/>
  <c r="K9" i="3" s="1"/>
  <c r="G10" i="3"/>
  <c r="E10" i="3"/>
  <c r="I10" i="3"/>
  <c r="I11" i="3"/>
  <c r="G11" i="3"/>
  <c r="E11" i="3"/>
  <c r="C8" i="3"/>
  <c r="J51" i="2"/>
  <c r="C13" i="3" l="1"/>
  <c r="G8" i="3"/>
  <c r="F13" i="3" s="1"/>
  <c r="E8" i="3"/>
  <c r="I8" i="3"/>
  <c r="H13" i="3" s="1"/>
  <c r="K11" i="3"/>
  <c r="K10" i="3"/>
  <c r="K8" i="3" l="1"/>
  <c r="K13" i="3" s="1"/>
  <c r="J13" i="3" s="1"/>
  <c r="D13" i="3"/>
</calcChain>
</file>

<file path=xl/sharedStrings.xml><?xml version="1.0" encoding="utf-8"?>
<sst xmlns="http://schemas.openxmlformats.org/spreadsheetml/2006/main" count="328" uniqueCount="170">
  <si>
    <t>Prefeitura Municipal de Schroeder - SC</t>
  </si>
  <si>
    <t>SEMOSU - Secretaria Municipal de Obras e Serviços Urbanos</t>
  </si>
  <si>
    <t>Data do documento:</t>
  </si>
  <si>
    <t>20/05/2022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</si>
  <si>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</si>
  <si>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</si>
  <si>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</si>
  <si>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</si>
  <si>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</si>
  <si>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</si>
  <si>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</si>
  <si>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</si>
  <si>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</si>
  <si>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</si>
  <si>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</si>
  <si>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</si>
  <si>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Pavimentação Asfáltica da Rua Henrique Ziebel - Trecho 02 Est. OPP+15,00m à Est. 05 + 12,50 m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</si>
  <si>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</si>
  <si>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</si>
  <si>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</si>
  <si>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</si>
  <si>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</si>
  <si>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</si>
  <si>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</si>
  <si>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</si>
  <si>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</si>
  <si>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</si>
  <si>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</si>
  <si>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</si>
  <si>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</si>
  <si>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</si>
  <si>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</si>
  <si>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</si>
  <si>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Total R$</t>
  </si>
  <si>
    <t>1</t>
  </si>
  <si>
    <t>SERVIÇOS INICIAIS E DRENAGEM</t>
  </si>
  <si>
    <t>Etapa</t>
  </si>
  <si>
    <t>1.1</t>
  </si>
  <si>
    <t>PLACA DE OBRA EM CHAPA DE AÇO GALVANIZADO (2,40 M X 1,20 M), INCLUSO SARRAFO DE MADEIRA, PONTALETE, PLACA DE OBRA, PREÇO DE AÇO, CARPINTEIRO, SERVENTE, CONCRETO MAGRO.</t>
  </si>
  <si>
    <t>M2</t>
  </si>
  <si>
    <t>1.2</t>
  </si>
  <si>
    <t>SERVIÇOS TOPOGRÁFICOS PARA PAVIMENTAÇÃO (LOCAÇÃO DO GREIDE E NIVELAMENTO), INCLUSIVE ACOMPANHAMENTO E NOTA DE SERVIÇOS.</t>
  </si>
  <si>
    <t>1.3</t>
  </si>
  <si>
    <t>REMOÇÃO DE RAÍZES/ÁRVORES (CONTAGEM DIRETA PROJETO)</t>
  </si>
  <si>
    <t>UN</t>
  </si>
  <si>
    <t>1.4</t>
  </si>
  <si>
    <t>DEMOLIÇÃO MECÂNICANIZADA DE CONCRETO ARMADO, SEM REAPROVEITAMENTO (MEDIÇÃO DIRETA PROJETO)</t>
  </si>
  <si>
    <t>M³</t>
  </si>
  <si>
    <t>1.5</t>
  </si>
  <si>
    <t>TRANSPORTE DE ENTULHO DA DEMOLIÇÃO DE CONCRETO COM CAMINHÃO BASCULANTE, EM RODOVIA PAVIMENTADA, DMT ATÉ 5 KM - ACRESCIDO 30% DE ÍNDICE DE EMPOLAMENTO DO MATERIAL.</t>
  </si>
  <si>
    <t>M3XKM</t>
  </si>
  <si>
    <t>1.6</t>
  </si>
  <si>
    <t>ESCAVAÇÃO, CARGA DE MATERIAL DE 1ª CATEGORIA PARA BOTA FORA, COM TRATOR E CAÇAMBA 6 M³ - ACRESCIDO 30% DE ÍNDICE DE EMPOLAMENTO DO MATERIAL.</t>
  </si>
  <si>
    <t>M3</t>
  </si>
  <si>
    <t>1.7</t>
  </si>
  <si>
    <t>TRANSPORTE DE MATERIAL DE 1ª CATEGORIA PARA BOTA FORA, COM CAMINHÃO BASCULANTE 10 M³. DMT 1,8 KM</t>
  </si>
  <si>
    <t>1.8</t>
  </si>
  <si>
    <t>FORNECIMENTO E ASSENTAMENTO DE BRITA 2 PARA BERÇO EM TUBULAÇÃO, CONFORME PROJETO - PREPARO DE FUNDO DE VALA COM LARGURA MAIOR OU IGUAL A 1,5 M E MENOR QUE 2,5 M, COM CAMADA DE BRITA, LANÇAMENTO MECANIZADO. AF_08/2020</t>
  </si>
  <si>
    <t>1.9</t>
  </si>
  <si>
    <t>TUBO DE CONCRETO ARMADO COM ENCAIXE PONTA E BOLSA PARA REDES COLETORAS DE ÁGUAS PLUVIAIS, DIÂMETRO DE 400 MM, JUNTA RÍGIDA, INSTALADO EM LOCAL COM ALTO NÍVEL DE INTERFERÊNCIAS - FORNECIMENTO E ASSENTAMENTO. AF_12/2015</t>
  </si>
  <si>
    <t>M</t>
  </si>
  <si>
    <t>1.10</t>
  </si>
  <si>
    <t>TUBO DE CONCRETO ARMADO COM ENCAIXE PONTA E BOLSA PARA REDES COLETORAS DE ÁGUAS PLUVIAIS, DIÂMETRO DE 1000 MM, JUNTA RÍGIDA, INSTALADO EM LOCAL COM ALTO NÍVEL DE INTERFERÊNCIAS - FORNECIMENTO E ASSENTAMENTO. AF_12/2015</t>
  </si>
  <si>
    <t>1.11</t>
  </si>
  <si>
    <t>ESCAVAÇÃO E CARGA DE MATERIAL DE 1ª CATEGORIA, COM TRATOR E CAÇAMBA 6 M³, ACRESCIDO 30% DE ÍNDICE DE EMPOLAMENTO DO MATERIAL (O INSUMO SERÁ FORNECIDO PELO MUNICÍPIO)</t>
  </si>
  <si>
    <t>1.12</t>
  </si>
  <si>
    <t>ESPALHAMENTO DE MATERIAL DE 1ª CATEGORIA COM TRATOR DE ESTEIRAS</t>
  </si>
  <si>
    <t>1.13</t>
  </si>
  <si>
    <t>TRANSPORTE DE SEIXO COM CAMINHÃO BASCULANTE 10 M³, EM VIA PAVIMENTADA, DMT ATÉ 30 KM (UNIDADE: M3 X KM). AF_12/2016 - CONSIDERADO 7 KM</t>
  </si>
  <si>
    <t>1.14</t>
  </si>
  <si>
    <t>CAIXA PARA BOCA DE LOBO SIMPLES RETANGULAR, EM ALVENARIA COM TIJOLOS CERÂMICOS MACIÇOS, (DIMENSÕES CONFORME PROJETO)</t>
  </si>
  <si>
    <t>1.15</t>
  </si>
  <si>
    <t>GRELHA DE FERRO FUNDIDO SIMPLES COM REQUADRO, ASSENTAMENTO EM ARGAMASSA CIMENTO/AREIA 1:4 (DIMENSÕES CONFORME PROJETO) - FORNECIMENTO E INSTALAÇÃO</t>
  </si>
  <si>
    <t>1.16</t>
  </si>
  <si>
    <t>CAIXA ENTERRADA HIDRÁULICA RETANGULAR EM ALVENARIA COM TIJOLOS CERÂMICOS MACIÇOS (DIMENSÕES CONFORME PROJETO). AF_12/2020</t>
  </si>
  <si>
    <t>2</t>
  </si>
  <si>
    <t>EXECUÇÃO DA SUB BASE E/OU SUB LEITO</t>
  </si>
  <si>
    <t>2.1</t>
  </si>
  <si>
    <t>ESCAVAÇÃO E CARGA DE SOLOS INSERVÍVEIS NAS PISTAS PARA BOTA FORA, DMT &lt; 200M, ACRESCIDO 30% DE ÍNDICE DE EMPOLAMENTO DO MATERIAL. (REFERENTE AO NIVELAMENTO DA VIA, PROFUNDIDADE DE 20CM E 2,5 M X 0,40M DE REFORÇO DE SUBLEITO NOS BORDOS).</t>
  </si>
  <si>
    <t>2.2</t>
  </si>
  <si>
    <t>TRANSPORTE DE SOLOS INSERVÍVEIS PARA BOTA FORA, COM CAMINHÃO BASCULANTE 10 M³,EM VIA URBANA PAVIMENTADA, DMT ATÉ 30 KM, (UNIDADE: M3 X KM). AF_12/2016 - CONSIDERADO 1,8 KM</t>
  </si>
  <si>
    <t>2.3</t>
  </si>
  <si>
    <t>EXECUÇÃO E COMPACTAÇÃO DE REFORÇO DE SUBLEITO NOS BORDOS (2,5 M X 0,40 M NOS BORDOS)- (INSUMO FORNECIDO PELO MUNIÍPIO DE SCHROEDER)</t>
  </si>
  <si>
    <t>2.4</t>
  </si>
  <si>
    <t>REGULARIZAÇÃO E COMPACTAÇÃO DE SUBLEITO DE SOLO EXISTENTE (MEDIÇÃO DIRETA PROJETO)</t>
  </si>
  <si>
    <t>2.5</t>
  </si>
  <si>
    <t>2.6</t>
  </si>
  <si>
    <t>TRANSPORTE DE SEIXO COM CAMINHÃO BASCULANTE 10 M³, EM VIA PAVIMENTADA, DMT ATÉ 30 KM. (UNIDADE: M3 X KM). AF_12/2016 - CONSIDERADO 7 KM</t>
  </si>
  <si>
    <t>2.7</t>
  </si>
  <si>
    <t>3</t>
  </si>
  <si>
    <t>PAVIMENTAÇÃO</t>
  </si>
  <si>
    <t>3.1</t>
  </si>
  <si>
    <t>EXECUÇÃO E COMPACTAÇÃO DE BASE (E = 15 CM) COM BRITA GRADUADA SIMPLES - EXCLUSIVE CARGA E TRANSPORTE</t>
  </si>
  <si>
    <t>3.2</t>
  </si>
  <si>
    <t>TRANSPORTE LOCAL COM CAMINHÃO BASCULANTE 10 M³, EM VIA PAVIMENTADA PARA DISTÂNCIAS SUPERIORES, DMT ATÉ 30 KM (UNIDADE: M3XKM). AF_12/2016 - CONSIDERADO DMT 10 KM</t>
  </si>
  <si>
    <t>3.3</t>
  </si>
  <si>
    <t>EXECUÇÃO DE IMPRIMAÇÃO COM ASFALTO DILUÍDO CM-30 - BASE SINAP CÓD. 96401.</t>
  </si>
  <si>
    <t>3.4</t>
  </si>
  <si>
    <t>EXECUÇÃO DA PINTURA DE LIGAÇÃO COM RR-2C</t>
  </si>
  <si>
    <t>3.5</t>
  </si>
  <si>
    <t>FORNECIMENTO E EXECUÇÃO (MATERIAL BETUMINOSO E AGREGADOS) E USINAGEM, E= 5,0 CM - CONCRETO BETUMINOSO USINADO A QUENTE (CBUQ) PARA PAVIMENTAÇÃO ASFALTICA - ROLO COMPACTADOR VIBRATÓRIO, ROLO COMPACTADOR DE PNEUS, RASTELEIRO, CAMINHÃO BASCULANTE 10 M³, VIBROACABADORA DE ASFALTO SOBRE ESTEIRAS</t>
  </si>
  <si>
    <t>3.6</t>
  </si>
  <si>
    <t>TRANSPORTE DE MATERIAL ASFALTICO, COM CAMINHÃO COM CAPACIDADE DE 20000 L (CONSIDERADO DMT 35 KM)</t>
  </si>
  <si>
    <t>TXKM</t>
  </si>
  <si>
    <t>4</t>
  </si>
  <si>
    <t>PASSEIO EM PAVER E GUIA DE MEIO FIO</t>
  </si>
  <si>
    <t>4.1</t>
  </si>
  <si>
    <t xml:space="preserve">FORNECIMENTO E ASSENTAMENTO DE GUIA MEIO FIO PRÉ MOLDADO EM CONCRETO E GUIA EM MEIO FIO PARA COTENÇÃO LATERAL, DIMENSÕES 100 CM X 15 CM X 13 CM X 30 CM </t>
  </si>
  <si>
    <t>4.2</t>
  </si>
  <si>
    <t>LASTRO COM MATERIAL GRANULAR (PEDRA BRITADA N.2), APLICADO SOBRE SOLO, ESPESSURA DE 5 CM. INCLUSO PLACAS VIBRATÓRIAS, PARA EXECUÇÃO DO PASSEIO - BASE SINAP CÓD. 96624</t>
  </si>
  <si>
    <t>4.3</t>
  </si>
  <si>
    <t>PAVIMENTAÇÃO EM BLOCOS INTERTRAVADOS DE CONCRETO FCK 35 MPA (TIPO PAVER), E = 6 CM - INCLUSIVE FORNECIMENTO E ESPALHAMENTO DE PÓ DE PEDRA/AREIA P/ NIVELAMENTO E/OU ASSENTAMENTO (E = 3 CM) E DE AREIA PARA REJUNTE (E JUNTAS  5 MM) - (CALCETEIRO, SERVENTE, PLACA VIBRATÓRIA, CORTADOR DE PISO, ETC). (MEDIÇÃO DIRETA PROJETO)</t>
  </si>
  <si>
    <t>4.4</t>
  </si>
  <si>
    <t>FORNEC. E ASSENTAMENTO DE PISO PODOTÁTIL (ALERTA/DIRECIONAL) DE CONCRETO FCK 35 MPA., COR VERMELHA, E = 6 CM, INCLUSIVE FORNECIMENTO E ESPALHAMENTO DE PÓ DE PEDRA/AREIA P/ NIVELAMENTO E OU ASSENTAMENTO (E = 3 CM) E DE AREIA P/ REJUNTE (E JUNTAS ? 5 MM)- (CALCETEIRO, SERVENTE, PLACA VIBRATÓRIA, CORTADOR DE PISO, ETC).</t>
  </si>
  <si>
    <t>5</t>
  </si>
  <si>
    <t>SINALIZAÇÃO VIARIA</t>
  </si>
  <si>
    <t>5.1</t>
  </si>
  <si>
    <t>SINALIZAÇÃO HORIZONTAL COM TINTA RETRORREFLETIVA A BASE DE RESINA ACRÍLICA COM MICROESFERAS DE VIDRO</t>
  </si>
  <si>
    <t>5.2</t>
  </si>
  <si>
    <t>CONCRETO FCK 15 MPA, LANÇAMENTO, APLICAÇÃO MANUAL DE CONCRETO, INCLUSIVE PREPARO (0,30 X 0,20 X 0,20), (CIMENTO/ AREIA MÉDIA/ BRITA 1) - PREPARO MECÂNICO COM BETONEIRA 400 L</t>
  </si>
  <si>
    <t>5.3</t>
  </si>
  <si>
    <t xml:space="preserve">ESCAVAÇÃO MANUAL DE VALA COM PROFUNDIDADE  &lt; 1,30 M </t>
  </si>
  <si>
    <t>5.4</t>
  </si>
  <si>
    <t>PLACA DE REGULAMENTAÇÃO EM AÇO D = 0,60 M - PELÍCULA RETRORREFLETIVA TIPO I + SI - FORNECIMENTO E IMPLANTAÇÃO</t>
  </si>
  <si>
    <t>5.5</t>
  </si>
  <si>
    <t>SUPORTE METÁLICO GALVANIZADO PARA PLACA DE ADVERTÊNCIA OU REGULAMENTAÇÃO - LADO OU DIÂMETRO DE 0,60 M - FORNECIMENTO E IMPLANTAÇÃO (CONTAGEM DIRETA PROJETO)</t>
  </si>
  <si>
    <t>Valor total R$</t>
  </si>
  <si>
    <t>% Mês 1</t>
  </si>
  <si>
    <t>R$ Mês 1</t>
  </si>
  <si>
    <t>% Mês 2</t>
  </si>
  <si>
    <t>R$ Mês 2</t>
  </si>
  <si>
    <t>% Mês 3</t>
  </si>
  <si>
    <t>R$ Mês 3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</si>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</sst>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0\ 000\ 000\ 0000\ 00"/>
    <numFmt numFmtId="165" formatCode="00\ 000\ 0000\ 00"/>
    <numFmt numFmtId="166" formatCode="\(##\)\ ####\-####"/>
    <numFmt numFmtId="167" formatCode="\(000\)\ 0000\-0000"/>
    <numFmt numFmtId="168" formatCode="#,##0.0000"/>
    <numFmt numFmtId="169" formatCode="###,##0.00"/>
    <numFmt numFmtId="170" formatCode="#,##0.00##"/>
    <numFmt numFmtId="171" formatCode="###,##0.0000"/>
  </numFmts>
  <fonts count="839" x14ac:knownFonts="1">
    <font>
      <sz val="11"/>
      <color indexed="8"/>
      <name val="Calibri"/>
      <family val="2"/>
      <scheme val="minor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9900"/>
      </patternFill>
    </fill>
    <fill>
      <patternFill patternType="solid">
        <fgColor rgb="FFC0C0C0"/>
      </patternFill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845">
    <xf numFmtId="0" fontId="0" fillId="0" borderId="0" xfId="0"/>
    <xf numFmtId="0" fontId="6" fillId="0" borderId="0" xfId="0" applyFont="1" applyAlignment="1">
      <alignment horizontal="left" vertical="top"/>
    </xf>
    <xf numFmtId="0" fontId="9" fillId="3" borderId="0" xfId="0" applyFont="1" applyFill="1" applyAlignment="1">
      <alignment horizontal="left"/>
    </xf>
    <xf numFmtId="0" fontId="10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left"/>
    </xf>
    <xf numFmtId="0" fontId="19" fillId="3" borderId="1" xfId="0" applyFont="1" applyFill="1" applyBorder="1" applyAlignment="1">
      <alignment horizontal="left"/>
    </xf>
    <xf numFmtId="4" fontId="20" fillId="3" borderId="1" xfId="0" applyNumberFormat="1" applyFont="1" applyFill="1" applyBorder="1" applyAlignment="1">
      <alignment horizontal="right"/>
    </xf>
    <xf numFmtId="0" fontId="21" fillId="0" borderId="0" xfId="0" applyFont="1"/>
    <xf numFmtId="0" fontId="22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center" vertical="top"/>
    </xf>
    <xf numFmtId="168" fontId="25" fillId="0" borderId="1" xfId="0" applyNumberFormat="1" applyFont="1" applyBorder="1" applyAlignment="1">
      <alignment horizontal="right" vertical="top"/>
    </xf>
    <xf numFmtId="169" fontId="26" fillId="0" borderId="1" xfId="0" applyNumberFormat="1" applyFont="1" applyBorder="1" applyAlignment="1">
      <alignment horizontal="right" vertical="top"/>
    </xf>
    <xf numFmtId="169" fontId="27" fillId="0" borderId="1" xfId="0" applyNumberFormat="1" applyFont="1" applyBorder="1" applyAlignment="1">
      <alignment horizontal="right" vertical="top"/>
    </xf>
    <xf numFmtId="169" fontId="28" fillId="0" borderId="1" xfId="0" applyNumberFormat="1" applyFont="1" applyBorder="1" applyAlignment="1">
      <alignment horizontal="right" vertical="top"/>
    </xf>
    <xf numFmtId="4" fontId="29" fillId="2" borderId="1" xfId="0" applyNumberFormat="1" applyFont="1" applyFill="1" applyBorder="1" applyAlignment="1" applyProtection="1">
      <alignment horizontal="right" vertical="top"/>
      <protection locked="0"/>
    </xf>
    <xf numFmtId="170" fontId="30" fillId="0" borderId="1" xfId="0" applyNumberFormat="1" applyFont="1" applyBorder="1" applyAlignment="1">
      <alignment horizontal="right" vertical="top"/>
    </xf>
    <xf numFmtId="4" fontId="31" fillId="0" borderId="1" xfId="0" applyNumberFormat="1" applyFont="1" applyBorder="1" applyAlignment="1">
      <alignment horizontal="right" vertical="top"/>
    </xf>
    <xf numFmtId="4" fontId="32" fillId="0" borderId="1" xfId="0" applyNumberFormat="1" applyFont="1" applyBorder="1" applyAlignment="1">
      <alignment horizontal="right" vertical="top"/>
    </xf>
    <xf numFmtId="0" fontId="33" fillId="0" borderId="0" xfId="0" applyFont="1"/>
    <xf numFmtId="0" fontId="34" fillId="0" borderId="1" xfId="0" applyFont="1" applyBorder="1" applyAlignment="1">
      <alignment horizontal="left" vertical="top"/>
    </xf>
    <xf numFmtId="0" fontId="35" fillId="0" borderId="1" xfId="0" applyFont="1" applyBorder="1" applyAlignment="1">
      <alignment horizontal="left" vertical="top" wrapText="1"/>
    </xf>
    <xf numFmtId="0" fontId="36" fillId="0" borderId="1" xfId="0" applyFont="1" applyBorder="1" applyAlignment="1">
      <alignment horizontal="center" vertical="top"/>
    </xf>
    <xf numFmtId="168" fontId="37" fillId="0" borderId="1" xfId="0" applyNumberFormat="1" applyFont="1" applyBorder="1" applyAlignment="1">
      <alignment horizontal="right" vertical="top"/>
    </xf>
    <xf numFmtId="169" fontId="38" fillId="0" borderId="1" xfId="0" applyNumberFormat="1" applyFont="1" applyBorder="1" applyAlignment="1">
      <alignment horizontal="right" vertical="top"/>
    </xf>
    <xf numFmtId="169" fontId="39" fillId="0" borderId="1" xfId="0" applyNumberFormat="1" applyFont="1" applyBorder="1" applyAlignment="1">
      <alignment horizontal="right" vertical="top"/>
    </xf>
    <xf numFmtId="169" fontId="40" fillId="0" borderId="1" xfId="0" applyNumberFormat="1" applyFont="1" applyBorder="1" applyAlignment="1">
      <alignment horizontal="right" vertical="top"/>
    </xf>
    <xf numFmtId="4" fontId="41" fillId="2" borderId="1" xfId="0" applyNumberFormat="1" applyFont="1" applyFill="1" applyBorder="1" applyAlignment="1" applyProtection="1">
      <alignment horizontal="right" vertical="top"/>
      <protection locked="0"/>
    </xf>
    <xf numFmtId="170" fontId="42" fillId="0" borderId="1" xfId="0" applyNumberFormat="1" applyFont="1" applyBorder="1" applyAlignment="1">
      <alignment horizontal="right" vertical="top"/>
    </xf>
    <xf numFmtId="4" fontId="43" fillId="0" borderId="1" xfId="0" applyNumberFormat="1" applyFont="1" applyBorder="1" applyAlignment="1">
      <alignment horizontal="right" vertical="top"/>
    </xf>
    <xf numFmtId="4" fontId="44" fillId="0" borderId="1" xfId="0" applyNumberFormat="1" applyFont="1" applyBorder="1" applyAlignment="1">
      <alignment horizontal="right" vertical="top"/>
    </xf>
    <xf numFmtId="0" fontId="45" fillId="0" borderId="0" xfId="0" applyFont="1"/>
    <xf numFmtId="0" fontId="46" fillId="0" borderId="1" xfId="0" applyFont="1" applyBorder="1" applyAlignment="1">
      <alignment horizontal="left" vertical="top"/>
    </xf>
    <xf numFmtId="0" fontId="47" fillId="0" borderId="1" xfId="0" applyFont="1" applyBorder="1" applyAlignment="1">
      <alignment horizontal="left" vertical="top" wrapText="1"/>
    </xf>
    <xf numFmtId="0" fontId="48" fillId="0" borderId="1" xfId="0" applyFont="1" applyBorder="1" applyAlignment="1">
      <alignment horizontal="center" vertical="top"/>
    </xf>
    <xf numFmtId="168" fontId="49" fillId="0" borderId="1" xfId="0" applyNumberFormat="1" applyFont="1" applyBorder="1" applyAlignment="1">
      <alignment horizontal="right" vertical="top"/>
    </xf>
    <xf numFmtId="169" fontId="50" fillId="0" borderId="1" xfId="0" applyNumberFormat="1" applyFont="1" applyBorder="1" applyAlignment="1">
      <alignment horizontal="right" vertical="top"/>
    </xf>
    <xf numFmtId="169" fontId="51" fillId="0" borderId="1" xfId="0" applyNumberFormat="1" applyFont="1" applyBorder="1" applyAlignment="1">
      <alignment horizontal="right" vertical="top"/>
    </xf>
    <xf numFmtId="169" fontId="52" fillId="0" borderId="1" xfId="0" applyNumberFormat="1" applyFont="1" applyBorder="1" applyAlignment="1">
      <alignment horizontal="right" vertical="top"/>
    </xf>
    <xf numFmtId="4" fontId="53" fillId="2" borderId="1" xfId="0" applyNumberFormat="1" applyFont="1" applyFill="1" applyBorder="1" applyAlignment="1" applyProtection="1">
      <alignment horizontal="right" vertical="top"/>
      <protection locked="0"/>
    </xf>
    <xf numFmtId="170" fontId="54" fillId="0" borderId="1" xfId="0" applyNumberFormat="1" applyFont="1" applyBorder="1" applyAlignment="1">
      <alignment horizontal="right" vertical="top"/>
    </xf>
    <xf numFmtId="4" fontId="55" fillId="0" borderId="1" xfId="0" applyNumberFormat="1" applyFont="1" applyBorder="1" applyAlignment="1">
      <alignment horizontal="right" vertical="top"/>
    </xf>
    <xf numFmtId="4" fontId="56" fillId="0" borderId="1" xfId="0" applyNumberFormat="1" applyFont="1" applyBorder="1" applyAlignment="1">
      <alignment horizontal="right" vertical="top"/>
    </xf>
    <xf numFmtId="0" fontId="57" fillId="0" borderId="0" xfId="0" applyFont="1"/>
    <xf numFmtId="0" fontId="58" fillId="0" borderId="1" xfId="0" applyFont="1" applyBorder="1" applyAlignment="1">
      <alignment horizontal="left" vertical="top"/>
    </xf>
    <xf numFmtId="0" fontId="59" fillId="0" borderId="1" xfId="0" applyFont="1" applyBorder="1" applyAlignment="1">
      <alignment horizontal="left" vertical="top" wrapText="1"/>
    </xf>
    <xf numFmtId="0" fontId="60" fillId="0" borderId="1" xfId="0" applyFont="1" applyBorder="1" applyAlignment="1">
      <alignment horizontal="center" vertical="top"/>
    </xf>
    <xf numFmtId="168" fontId="61" fillId="0" borderId="1" xfId="0" applyNumberFormat="1" applyFont="1" applyBorder="1" applyAlignment="1">
      <alignment horizontal="right" vertical="top"/>
    </xf>
    <xf numFmtId="169" fontId="62" fillId="0" borderId="1" xfId="0" applyNumberFormat="1" applyFont="1" applyBorder="1" applyAlignment="1">
      <alignment horizontal="right" vertical="top"/>
    </xf>
    <xf numFmtId="169" fontId="63" fillId="0" borderId="1" xfId="0" applyNumberFormat="1" applyFont="1" applyBorder="1" applyAlignment="1">
      <alignment horizontal="right" vertical="top"/>
    </xf>
    <xf numFmtId="169" fontId="64" fillId="0" borderId="1" xfId="0" applyNumberFormat="1" applyFont="1" applyBorder="1" applyAlignment="1">
      <alignment horizontal="right" vertical="top"/>
    </xf>
    <xf numFmtId="4" fontId="65" fillId="2" borderId="1" xfId="0" applyNumberFormat="1" applyFont="1" applyFill="1" applyBorder="1" applyAlignment="1" applyProtection="1">
      <alignment horizontal="right" vertical="top"/>
      <protection locked="0"/>
    </xf>
    <xf numFmtId="170" fontId="66" fillId="0" borderId="1" xfId="0" applyNumberFormat="1" applyFont="1" applyBorder="1" applyAlignment="1">
      <alignment horizontal="right" vertical="top"/>
    </xf>
    <xf numFmtId="4" fontId="67" fillId="0" borderId="1" xfId="0" applyNumberFormat="1" applyFont="1" applyBorder="1" applyAlignment="1">
      <alignment horizontal="right" vertical="top"/>
    </xf>
    <xf numFmtId="4" fontId="68" fillId="0" borderId="1" xfId="0" applyNumberFormat="1" applyFont="1" applyBorder="1" applyAlignment="1">
      <alignment horizontal="right" vertical="top"/>
    </xf>
    <xf numFmtId="0" fontId="69" fillId="0" borderId="0" xfId="0" applyFont="1"/>
    <xf numFmtId="0" fontId="70" fillId="0" borderId="1" xfId="0" applyFont="1" applyBorder="1" applyAlignment="1">
      <alignment horizontal="left" vertical="top"/>
    </xf>
    <xf numFmtId="0" fontId="71" fillId="0" borderId="1" xfId="0" applyFont="1" applyBorder="1" applyAlignment="1">
      <alignment horizontal="left" vertical="top" wrapText="1"/>
    </xf>
    <xf numFmtId="0" fontId="72" fillId="0" borderId="1" xfId="0" applyFont="1" applyBorder="1" applyAlignment="1">
      <alignment horizontal="center" vertical="top"/>
    </xf>
    <xf numFmtId="168" fontId="73" fillId="0" borderId="1" xfId="0" applyNumberFormat="1" applyFont="1" applyBorder="1" applyAlignment="1">
      <alignment horizontal="right" vertical="top"/>
    </xf>
    <xf numFmtId="169" fontId="74" fillId="0" borderId="1" xfId="0" applyNumberFormat="1" applyFont="1" applyBorder="1" applyAlignment="1">
      <alignment horizontal="right" vertical="top"/>
    </xf>
    <xf numFmtId="169" fontId="75" fillId="0" borderId="1" xfId="0" applyNumberFormat="1" applyFont="1" applyBorder="1" applyAlignment="1">
      <alignment horizontal="right" vertical="top"/>
    </xf>
    <xf numFmtId="169" fontId="76" fillId="0" borderId="1" xfId="0" applyNumberFormat="1" applyFont="1" applyBorder="1" applyAlignment="1">
      <alignment horizontal="right" vertical="top"/>
    </xf>
    <xf numFmtId="4" fontId="77" fillId="2" borderId="1" xfId="0" applyNumberFormat="1" applyFont="1" applyFill="1" applyBorder="1" applyAlignment="1" applyProtection="1">
      <alignment horizontal="right" vertical="top"/>
      <protection locked="0"/>
    </xf>
    <xf numFmtId="170" fontId="78" fillId="0" borderId="1" xfId="0" applyNumberFormat="1" applyFont="1" applyBorder="1" applyAlignment="1">
      <alignment horizontal="right" vertical="top"/>
    </xf>
    <xf numFmtId="4" fontId="79" fillId="0" borderId="1" xfId="0" applyNumberFormat="1" applyFont="1" applyBorder="1" applyAlignment="1">
      <alignment horizontal="right" vertical="top"/>
    </xf>
    <xf numFmtId="4" fontId="80" fillId="0" borderId="1" xfId="0" applyNumberFormat="1" applyFont="1" applyBorder="1" applyAlignment="1">
      <alignment horizontal="right" vertical="top"/>
    </xf>
    <xf numFmtId="0" fontId="81" fillId="0" borderId="0" xfId="0" applyFont="1"/>
    <xf numFmtId="0" fontId="82" fillId="0" borderId="1" xfId="0" applyFont="1" applyBorder="1" applyAlignment="1">
      <alignment horizontal="left" vertical="top"/>
    </xf>
    <xf numFmtId="0" fontId="83" fillId="0" borderId="1" xfId="0" applyFont="1" applyBorder="1" applyAlignment="1">
      <alignment horizontal="left" vertical="top" wrapText="1"/>
    </xf>
    <xf numFmtId="0" fontId="84" fillId="0" borderId="1" xfId="0" applyFont="1" applyBorder="1" applyAlignment="1">
      <alignment horizontal="center" vertical="top"/>
    </xf>
    <xf numFmtId="168" fontId="85" fillId="0" borderId="1" xfId="0" applyNumberFormat="1" applyFont="1" applyBorder="1" applyAlignment="1">
      <alignment horizontal="right" vertical="top"/>
    </xf>
    <xf numFmtId="169" fontId="86" fillId="0" borderId="1" xfId="0" applyNumberFormat="1" applyFont="1" applyBorder="1" applyAlignment="1">
      <alignment horizontal="right" vertical="top"/>
    </xf>
    <xf numFmtId="169" fontId="87" fillId="0" borderId="1" xfId="0" applyNumberFormat="1" applyFont="1" applyBorder="1" applyAlignment="1">
      <alignment horizontal="right" vertical="top"/>
    </xf>
    <xf numFmtId="169" fontId="88" fillId="0" borderId="1" xfId="0" applyNumberFormat="1" applyFont="1" applyBorder="1" applyAlignment="1">
      <alignment horizontal="right" vertical="top"/>
    </xf>
    <xf numFmtId="4" fontId="89" fillId="2" borderId="1" xfId="0" applyNumberFormat="1" applyFont="1" applyFill="1" applyBorder="1" applyAlignment="1" applyProtection="1">
      <alignment horizontal="right" vertical="top"/>
      <protection locked="0"/>
    </xf>
    <xf numFmtId="170" fontId="90" fillId="0" borderId="1" xfId="0" applyNumberFormat="1" applyFont="1" applyBorder="1" applyAlignment="1">
      <alignment horizontal="right" vertical="top"/>
    </xf>
    <xf numFmtId="4" fontId="91" fillId="0" borderId="1" xfId="0" applyNumberFormat="1" applyFont="1" applyBorder="1" applyAlignment="1">
      <alignment horizontal="right" vertical="top"/>
    </xf>
    <xf numFmtId="4" fontId="92" fillId="0" borderId="1" xfId="0" applyNumberFormat="1" applyFont="1" applyBorder="1" applyAlignment="1">
      <alignment horizontal="right" vertical="top"/>
    </xf>
    <xf numFmtId="0" fontId="93" fillId="0" borderId="0" xfId="0" applyFont="1"/>
    <xf numFmtId="0" fontId="94" fillId="0" borderId="1" xfId="0" applyFont="1" applyBorder="1" applyAlignment="1">
      <alignment horizontal="left" vertical="top"/>
    </xf>
    <xf numFmtId="0" fontId="95" fillId="0" borderId="1" xfId="0" applyFont="1" applyBorder="1" applyAlignment="1">
      <alignment horizontal="left" vertical="top" wrapText="1"/>
    </xf>
    <xf numFmtId="0" fontId="96" fillId="0" borderId="1" xfId="0" applyFont="1" applyBorder="1" applyAlignment="1">
      <alignment horizontal="center" vertical="top"/>
    </xf>
    <xf numFmtId="168" fontId="97" fillId="0" borderId="1" xfId="0" applyNumberFormat="1" applyFont="1" applyBorder="1" applyAlignment="1">
      <alignment horizontal="right" vertical="top"/>
    </xf>
    <xf numFmtId="169" fontId="98" fillId="0" borderId="1" xfId="0" applyNumberFormat="1" applyFont="1" applyBorder="1" applyAlignment="1">
      <alignment horizontal="right" vertical="top"/>
    </xf>
    <xf numFmtId="169" fontId="99" fillId="0" borderId="1" xfId="0" applyNumberFormat="1" applyFont="1" applyBorder="1" applyAlignment="1">
      <alignment horizontal="right" vertical="top"/>
    </xf>
    <xf numFmtId="169" fontId="100" fillId="0" borderId="1" xfId="0" applyNumberFormat="1" applyFont="1" applyBorder="1" applyAlignment="1">
      <alignment horizontal="right" vertical="top"/>
    </xf>
    <xf numFmtId="4" fontId="101" fillId="2" borderId="1" xfId="0" applyNumberFormat="1" applyFont="1" applyFill="1" applyBorder="1" applyAlignment="1" applyProtection="1">
      <alignment horizontal="right" vertical="top"/>
      <protection locked="0"/>
    </xf>
    <xf numFmtId="170" fontId="102" fillId="0" borderId="1" xfId="0" applyNumberFormat="1" applyFont="1" applyBorder="1" applyAlignment="1">
      <alignment horizontal="right" vertical="top"/>
    </xf>
    <xf numFmtId="4" fontId="103" fillId="0" borderId="1" xfId="0" applyNumberFormat="1" applyFont="1" applyBorder="1" applyAlignment="1">
      <alignment horizontal="right" vertical="top"/>
    </xf>
    <xf numFmtId="4" fontId="104" fillId="0" borderId="1" xfId="0" applyNumberFormat="1" applyFont="1" applyBorder="1" applyAlignment="1">
      <alignment horizontal="right" vertical="top"/>
    </xf>
    <xf numFmtId="0" fontId="105" fillId="0" borderId="0" xfId="0" applyFont="1"/>
    <xf numFmtId="0" fontId="106" fillId="0" borderId="1" xfId="0" applyFont="1" applyBorder="1" applyAlignment="1">
      <alignment horizontal="left" vertical="top"/>
    </xf>
    <xf numFmtId="0" fontId="107" fillId="0" borderId="1" xfId="0" applyFont="1" applyBorder="1" applyAlignment="1">
      <alignment horizontal="left" vertical="top" wrapText="1"/>
    </xf>
    <xf numFmtId="0" fontId="108" fillId="0" borderId="1" xfId="0" applyFont="1" applyBorder="1" applyAlignment="1">
      <alignment horizontal="center" vertical="top"/>
    </xf>
    <xf numFmtId="168" fontId="109" fillId="0" borderId="1" xfId="0" applyNumberFormat="1" applyFont="1" applyBorder="1" applyAlignment="1">
      <alignment horizontal="right" vertical="top"/>
    </xf>
    <xf numFmtId="169" fontId="110" fillId="0" borderId="1" xfId="0" applyNumberFormat="1" applyFont="1" applyBorder="1" applyAlignment="1">
      <alignment horizontal="right" vertical="top"/>
    </xf>
    <xf numFmtId="169" fontId="111" fillId="0" borderId="1" xfId="0" applyNumberFormat="1" applyFont="1" applyBorder="1" applyAlignment="1">
      <alignment horizontal="right" vertical="top"/>
    </xf>
    <xf numFmtId="169" fontId="112" fillId="0" borderId="1" xfId="0" applyNumberFormat="1" applyFont="1" applyBorder="1" applyAlignment="1">
      <alignment horizontal="right" vertical="top"/>
    </xf>
    <xf numFmtId="4" fontId="113" fillId="2" borderId="1" xfId="0" applyNumberFormat="1" applyFont="1" applyFill="1" applyBorder="1" applyAlignment="1" applyProtection="1">
      <alignment horizontal="right" vertical="top"/>
      <protection locked="0"/>
    </xf>
    <xf numFmtId="170" fontId="114" fillId="0" borderId="1" xfId="0" applyNumberFormat="1" applyFont="1" applyBorder="1" applyAlignment="1">
      <alignment horizontal="right" vertical="top"/>
    </xf>
    <xf numFmtId="4" fontId="115" fillId="0" borderId="1" xfId="0" applyNumberFormat="1" applyFont="1" applyBorder="1" applyAlignment="1">
      <alignment horizontal="right" vertical="top"/>
    </xf>
    <xf numFmtId="4" fontId="116" fillId="0" borderId="1" xfId="0" applyNumberFormat="1" applyFont="1" applyBorder="1" applyAlignment="1">
      <alignment horizontal="right" vertical="top"/>
    </xf>
    <xf numFmtId="0" fontId="117" fillId="0" borderId="0" xfId="0" applyFont="1"/>
    <xf numFmtId="0" fontId="118" fillId="0" borderId="1" xfId="0" applyFont="1" applyBorder="1" applyAlignment="1">
      <alignment horizontal="left" vertical="top"/>
    </xf>
    <xf numFmtId="0" fontId="119" fillId="0" borderId="1" xfId="0" applyFont="1" applyBorder="1" applyAlignment="1">
      <alignment horizontal="left" vertical="top" wrapText="1"/>
    </xf>
    <xf numFmtId="0" fontId="120" fillId="0" borderId="1" xfId="0" applyFont="1" applyBorder="1" applyAlignment="1">
      <alignment horizontal="center" vertical="top"/>
    </xf>
    <xf numFmtId="168" fontId="121" fillId="0" borderId="1" xfId="0" applyNumberFormat="1" applyFont="1" applyBorder="1" applyAlignment="1">
      <alignment horizontal="right" vertical="top"/>
    </xf>
    <xf numFmtId="169" fontId="122" fillId="0" borderId="1" xfId="0" applyNumberFormat="1" applyFont="1" applyBorder="1" applyAlignment="1">
      <alignment horizontal="right" vertical="top"/>
    </xf>
    <xf numFmtId="169" fontId="123" fillId="0" borderId="1" xfId="0" applyNumberFormat="1" applyFont="1" applyBorder="1" applyAlignment="1">
      <alignment horizontal="right" vertical="top"/>
    </xf>
    <xf numFmtId="169" fontId="124" fillId="0" borderId="1" xfId="0" applyNumberFormat="1" applyFont="1" applyBorder="1" applyAlignment="1">
      <alignment horizontal="right" vertical="top"/>
    </xf>
    <xf numFmtId="4" fontId="125" fillId="2" borderId="1" xfId="0" applyNumberFormat="1" applyFont="1" applyFill="1" applyBorder="1" applyAlignment="1" applyProtection="1">
      <alignment horizontal="right" vertical="top"/>
      <protection locked="0"/>
    </xf>
    <xf numFmtId="170" fontId="126" fillId="0" borderId="1" xfId="0" applyNumberFormat="1" applyFont="1" applyBorder="1" applyAlignment="1">
      <alignment horizontal="right" vertical="top"/>
    </xf>
    <xf numFmtId="4" fontId="127" fillId="0" borderId="1" xfId="0" applyNumberFormat="1" applyFont="1" applyBorder="1" applyAlignment="1">
      <alignment horizontal="right" vertical="top"/>
    </xf>
    <xf numFmtId="4" fontId="128" fillId="0" borderId="1" xfId="0" applyNumberFormat="1" applyFont="1" applyBorder="1" applyAlignment="1">
      <alignment horizontal="right" vertical="top"/>
    </xf>
    <xf numFmtId="0" fontId="129" fillId="0" borderId="0" xfId="0" applyFont="1"/>
    <xf numFmtId="0" fontId="130" fillId="0" borderId="1" xfId="0" applyFont="1" applyBorder="1" applyAlignment="1">
      <alignment horizontal="left" vertical="top"/>
    </xf>
    <xf numFmtId="0" fontId="131" fillId="0" borderId="1" xfId="0" applyFont="1" applyBorder="1" applyAlignment="1">
      <alignment horizontal="left" vertical="top" wrapText="1"/>
    </xf>
    <xf numFmtId="0" fontId="132" fillId="0" borderId="1" xfId="0" applyFont="1" applyBorder="1" applyAlignment="1">
      <alignment horizontal="center" vertical="top"/>
    </xf>
    <xf numFmtId="168" fontId="133" fillId="0" borderId="1" xfId="0" applyNumberFormat="1" applyFont="1" applyBorder="1" applyAlignment="1">
      <alignment horizontal="right" vertical="top"/>
    </xf>
    <xf numFmtId="169" fontId="134" fillId="0" borderId="1" xfId="0" applyNumberFormat="1" applyFont="1" applyBorder="1" applyAlignment="1">
      <alignment horizontal="right" vertical="top"/>
    </xf>
    <xf numFmtId="169" fontId="135" fillId="0" borderId="1" xfId="0" applyNumberFormat="1" applyFont="1" applyBorder="1" applyAlignment="1">
      <alignment horizontal="right" vertical="top"/>
    </xf>
    <xf numFmtId="169" fontId="136" fillId="0" borderId="1" xfId="0" applyNumberFormat="1" applyFont="1" applyBorder="1" applyAlignment="1">
      <alignment horizontal="right" vertical="top"/>
    </xf>
    <xf numFmtId="4" fontId="137" fillId="2" borderId="1" xfId="0" applyNumberFormat="1" applyFont="1" applyFill="1" applyBorder="1" applyAlignment="1" applyProtection="1">
      <alignment horizontal="right" vertical="top"/>
      <protection locked="0"/>
    </xf>
    <xf numFmtId="170" fontId="138" fillId="0" borderId="1" xfId="0" applyNumberFormat="1" applyFont="1" applyBorder="1" applyAlignment="1">
      <alignment horizontal="right" vertical="top"/>
    </xf>
    <xf numFmtId="4" fontId="139" fillId="0" borderId="1" xfId="0" applyNumberFormat="1" applyFont="1" applyBorder="1" applyAlignment="1">
      <alignment horizontal="right" vertical="top"/>
    </xf>
    <xf numFmtId="4" fontId="140" fillId="0" borderId="1" xfId="0" applyNumberFormat="1" applyFont="1" applyBorder="1" applyAlignment="1">
      <alignment horizontal="right" vertical="top"/>
    </xf>
    <xf numFmtId="0" fontId="141" fillId="0" borderId="0" xfId="0" applyFont="1"/>
    <xf numFmtId="0" fontId="142" fillId="0" borderId="1" xfId="0" applyFont="1" applyBorder="1" applyAlignment="1">
      <alignment horizontal="left" vertical="top"/>
    </xf>
    <xf numFmtId="0" fontId="143" fillId="0" borderId="1" xfId="0" applyFont="1" applyBorder="1" applyAlignment="1">
      <alignment horizontal="left" vertical="top" wrapText="1"/>
    </xf>
    <xf numFmtId="0" fontId="144" fillId="0" borderId="1" xfId="0" applyFont="1" applyBorder="1" applyAlignment="1">
      <alignment horizontal="center" vertical="top"/>
    </xf>
    <xf numFmtId="168" fontId="145" fillId="0" borderId="1" xfId="0" applyNumberFormat="1" applyFont="1" applyBorder="1" applyAlignment="1">
      <alignment horizontal="right" vertical="top"/>
    </xf>
    <xf numFmtId="169" fontId="146" fillId="0" borderId="1" xfId="0" applyNumberFormat="1" applyFont="1" applyBorder="1" applyAlignment="1">
      <alignment horizontal="right" vertical="top"/>
    </xf>
    <xf numFmtId="169" fontId="147" fillId="0" borderId="1" xfId="0" applyNumberFormat="1" applyFont="1" applyBorder="1" applyAlignment="1">
      <alignment horizontal="right" vertical="top"/>
    </xf>
    <xf numFmtId="169" fontId="148" fillId="0" borderId="1" xfId="0" applyNumberFormat="1" applyFont="1" applyBorder="1" applyAlignment="1">
      <alignment horizontal="right" vertical="top"/>
    </xf>
    <xf numFmtId="4" fontId="149" fillId="2" borderId="1" xfId="0" applyNumberFormat="1" applyFont="1" applyFill="1" applyBorder="1" applyAlignment="1" applyProtection="1">
      <alignment horizontal="right" vertical="top"/>
      <protection locked="0"/>
    </xf>
    <xf numFmtId="170" fontId="150" fillId="0" borderId="1" xfId="0" applyNumberFormat="1" applyFont="1" applyBorder="1" applyAlignment="1">
      <alignment horizontal="right" vertical="top"/>
    </xf>
    <xf numFmtId="4" fontId="151" fillId="0" borderId="1" xfId="0" applyNumberFormat="1" applyFont="1" applyBorder="1" applyAlignment="1">
      <alignment horizontal="right" vertical="top"/>
    </xf>
    <xf numFmtId="4" fontId="152" fillId="0" borderId="1" xfId="0" applyNumberFormat="1" applyFont="1" applyBorder="1" applyAlignment="1">
      <alignment horizontal="right" vertical="top"/>
    </xf>
    <xf numFmtId="0" fontId="153" fillId="0" borderId="0" xfId="0" applyFont="1"/>
    <xf numFmtId="0" fontId="154" fillId="0" borderId="1" xfId="0" applyFont="1" applyBorder="1" applyAlignment="1">
      <alignment horizontal="left" vertical="top"/>
    </xf>
    <xf numFmtId="0" fontId="155" fillId="0" borderId="1" xfId="0" applyFont="1" applyBorder="1" applyAlignment="1">
      <alignment horizontal="left" vertical="top" wrapText="1"/>
    </xf>
    <xf numFmtId="0" fontId="156" fillId="0" borderId="1" xfId="0" applyFont="1" applyBorder="1" applyAlignment="1">
      <alignment horizontal="center" vertical="top"/>
    </xf>
    <xf numFmtId="168" fontId="157" fillId="0" borderId="1" xfId="0" applyNumberFormat="1" applyFont="1" applyBorder="1" applyAlignment="1">
      <alignment horizontal="right" vertical="top"/>
    </xf>
    <xf numFmtId="169" fontId="158" fillId="0" borderId="1" xfId="0" applyNumberFormat="1" applyFont="1" applyBorder="1" applyAlignment="1">
      <alignment horizontal="right" vertical="top"/>
    </xf>
    <xf numFmtId="169" fontId="159" fillId="0" borderId="1" xfId="0" applyNumberFormat="1" applyFont="1" applyBorder="1" applyAlignment="1">
      <alignment horizontal="right" vertical="top"/>
    </xf>
    <xf numFmtId="169" fontId="160" fillId="0" borderId="1" xfId="0" applyNumberFormat="1" applyFont="1" applyBorder="1" applyAlignment="1">
      <alignment horizontal="right" vertical="top"/>
    </xf>
    <xf numFmtId="4" fontId="161" fillId="2" borderId="1" xfId="0" applyNumberFormat="1" applyFont="1" applyFill="1" applyBorder="1" applyAlignment="1" applyProtection="1">
      <alignment horizontal="right" vertical="top"/>
      <protection locked="0"/>
    </xf>
    <xf numFmtId="170" fontId="162" fillId="0" borderId="1" xfId="0" applyNumberFormat="1" applyFont="1" applyBorder="1" applyAlignment="1">
      <alignment horizontal="right" vertical="top"/>
    </xf>
    <xf numFmtId="4" fontId="163" fillId="0" borderId="1" xfId="0" applyNumberFormat="1" applyFont="1" applyBorder="1" applyAlignment="1">
      <alignment horizontal="right" vertical="top"/>
    </xf>
    <xf numFmtId="4" fontId="164" fillId="0" borderId="1" xfId="0" applyNumberFormat="1" applyFont="1" applyBorder="1" applyAlignment="1">
      <alignment horizontal="right" vertical="top"/>
    </xf>
    <xf numFmtId="0" fontId="165" fillId="0" borderId="0" xfId="0" applyFont="1"/>
    <xf numFmtId="0" fontId="166" fillId="0" borderId="1" xfId="0" applyFont="1" applyBorder="1" applyAlignment="1">
      <alignment horizontal="left" vertical="top"/>
    </xf>
    <xf numFmtId="0" fontId="167" fillId="0" borderId="1" xfId="0" applyFont="1" applyBorder="1" applyAlignment="1">
      <alignment horizontal="left" vertical="top" wrapText="1"/>
    </xf>
    <xf numFmtId="0" fontId="168" fillId="0" borderId="1" xfId="0" applyFont="1" applyBorder="1" applyAlignment="1">
      <alignment horizontal="center" vertical="top"/>
    </xf>
    <xf numFmtId="168" fontId="169" fillId="0" borderId="1" xfId="0" applyNumberFormat="1" applyFont="1" applyBorder="1" applyAlignment="1">
      <alignment horizontal="right" vertical="top"/>
    </xf>
    <xf numFmtId="169" fontId="170" fillId="0" borderId="1" xfId="0" applyNumberFormat="1" applyFont="1" applyBorder="1" applyAlignment="1">
      <alignment horizontal="right" vertical="top"/>
    </xf>
    <xf numFmtId="169" fontId="171" fillId="0" borderId="1" xfId="0" applyNumberFormat="1" applyFont="1" applyBorder="1" applyAlignment="1">
      <alignment horizontal="right" vertical="top"/>
    </xf>
    <xf numFmtId="169" fontId="172" fillId="0" borderId="1" xfId="0" applyNumberFormat="1" applyFont="1" applyBorder="1" applyAlignment="1">
      <alignment horizontal="right" vertical="top"/>
    </xf>
    <xf numFmtId="4" fontId="173" fillId="2" borderId="1" xfId="0" applyNumberFormat="1" applyFont="1" applyFill="1" applyBorder="1" applyAlignment="1" applyProtection="1">
      <alignment horizontal="right" vertical="top"/>
      <protection locked="0"/>
    </xf>
    <xf numFmtId="170" fontId="174" fillId="0" borderId="1" xfId="0" applyNumberFormat="1" applyFont="1" applyBorder="1" applyAlignment="1">
      <alignment horizontal="right" vertical="top"/>
    </xf>
    <xf numFmtId="4" fontId="175" fillId="0" borderId="1" xfId="0" applyNumberFormat="1" applyFont="1" applyBorder="1" applyAlignment="1">
      <alignment horizontal="right" vertical="top"/>
    </xf>
    <xf numFmtId="4" fontId="176" fillId="0" borderId="1" xfId="0" applyNumberFormat="1" applyFont="1" applyBorder="1" applyAlignment="1">
      <alignment horizontal="right" vertical="top"/>
    </xf>
    <xf numFmtId="0" fontId="177" fillId="0" borderId="0" xfId="0" applyFont="1"/>
    <xf numFmtId="0" fontId="178" fillId="0" borderId="1" xfId="0" applyFont="1" applyBorder="1" applyAlignment="1">
      <alignment horizontal="left" vertical="top"/>
    </xf>
    <xf numFmtId="0" fontId="179" fillId="0" borderId="1" xfId="0" applyFont="1" applyBorder="1" applyAlignment="1">
      <alignment horizontal="left" vertical="top" wrapText="1"/>
    </xf>
    <xf numFmtId="0" fontId="180" fillId="0" borderId="1" xfId="0" applyFont="1" applyBorder="1" applyAlignment="1">
      <alignment horizontal="center" vertical="top"/>
    </xf>
    <xf numFmtId="168" fontId="181" fillId="0" borderId="1" xfId="0" applyNumberFormat="1" applyFont="1" applyBorder="1" applyAlignment="1">
      <alignment horizontal="right" vertical="top"/>
    </xf>
    <xf numFmtId="169" fontId="182" fillId="0" borderId="1" xfId="0" applyNumberFormat="1" applyFont="1" applyBorder="1" applyAlignment="1">
      <alignment horizontal="right" vertical="top"/>
    </xf>
    <xf numFmtId="169" fontId="183" fillId="0" borderId="1" xfId="0" applyNumberFormat="1" applyFont="1" applyBorder="1" applyAlignment="1">
      <alignment horizontal="right" vertical="top"/>
    </xf>
    <xf numFmtId="169" fontId="184" fillId="0" borderId="1" xfId="0" applyNumberFormat="1" applyFont="1" applyBorder="1" applyAlignment="1">
      <alignment horizontal="right" vertical="top"/>
    </xf>
    <xf numFmtId="4" fontId="185" fillId="2" borderId="1" xfId="0" applyNumberFormat="1" applyFont="1" applyFill="1" applyBorder="1" applyAlignment="1" applyProtection="1">
      <alignment horizontal="right" vertical="top"/>
      <protection locked="0"/>
    </xf>
    <xf numFmtId="170" fontId="186" fillId="0" borderId="1" xfId="0" applyNumberFormat="1" applyFont="1" applyBorder="1" applyAlignment="1">
      <alignment horizontal="right" vertical="top"/>
    </xf>
    <xf numFmtId="4" fontId="187" fillId="0" borderId="1" xfId="0" applyNumberFormat="1" applyFont="1" applyBorder="1" applyAlignment="1">
      <alignment horizontal="right" vertical="top"/>
    </xf>
    <xf numFmtId="4" fontId="188" fillId="0" borderId="1" xfId="0" applyNumberFormat="1" applyFont="1" applyBorder="1" applyAlignment="1">
      <alignment horizontal="right" vertical="top"/>
    </xf>
    <xf numFmtId="0" fontId="189" fillId="0" borderId="0" xfId="0" applyFont="1"/>
    <xf numFmtId="0" fontId="190" fillId="0" borderId="1" xfId="0" applyFont="1" applyBorder="1" applyAlignment="1">
      <alignment horizontal="left" vertical="top"/>
    </xf>
    <xf numFmtId="0" fontId="191" fillId="0" borderId="1" xfId="0" applyFont="1" applyBorder="1" applyAlignment="1">
      <alignment horizontal="left" vertical="top" wrapText="1"/>
    </xf>
    <xf numFmtId="0" fontId="192" fillId="0" borderId="1" xfId="0" applyFont="1" applyBorder="1" applyAlignment="1">
      <alignment horizontal="center" vertical="top"/>
    </xf>
    <xf numFmtId="168" fontId="193" fillId="0" borderId="1" xfId="0" applyNumberFormat="1" applyFont="1" applyBorder="1" applyAlignment="1">
      <alignment horizontal="right" vertical="top"/>
    </xf>
    <xf numFmtId="169" fontId="194" fillId="0" borderId="1" xfId="0" applyNumberFormat="1" applyFont="1" applyBorder="1" applyAlignment="1">
      <alignment horizontal="right" vertical="top"/>
    </xf>
    <xf numFmtId="169" fontId="195" fillId="0" borderId="1" xfId="0" applyNumberFormat="1" applyFont="1" applyBorder="1" applyAlignment="1">
      <alignment horizontal="right" vertical="top"/>
    </xf>
    <xf numFmtId="169" fontId="196" fillId="0" borderId="1" xfId="0" applyNumberFormat="1" applyFont="1" applyBorder="1" applyAlignment="1">
      <alignment horizontal="right" vertical="top"/>
    </xf>
    <xf numFmtId="4" fontId="197" fillId="2" borderId="1" xfId="0" applyNumberFormat="1" applyFont="1" applyFill="1" applyBorder="1" applyAlignment="1" applyProtection="1">
      <alignment horizontal="right" vertical="top"/>
      <protection locked="0"/>
    </xf>
    <xf numFmtId="170" fontId="198" fillId="0" borderId="1" xfId="0" applyNumberFormat="1" applyFont="1" applyBorder="1" applyAlignment="1">
      <alignment horizontal="right" vertical="top"/>
    </xf>
    <xf numFmtId="4" fontId="199" fillId="0" borderId="1" xfId="0" applyNumberFormat="1" applyFont="1" applyBorder="1" applyAlignment="1">
      <alignment horizontal="right" vertical="top"/>
    </xf>
    <xf numFmtId="4" fontId="200" fillId="0" borderId="1" xfId="0" applyNumberFormat="1" applyFont="1" applyBorder="1" applyAlignment="1">
      <alignment horizontal="right" vertical="top"/>
    </xf>
    <xf numFmtId="0" fontId="201" fillId="0" borderId="0" xfId="0" applyFont="1"/>
    <xf numFmtId="0" fontId="202" fillId="0" borderId="1" xfId="0" applyFont="1" applyBorder="1" applyAlignment="1">
      <alignment horizontal="left" vertical="top"/>
    </xf>
    <xf numFmtId="0" fontId="203" fillId="0" borderId="1" xfId="0" applyFont="1" applyBorder="1" applyAlignment="1">
      <alignment horizontal="left" vertical="top" wrapText="1"/>
    </xf>
    <xf numFmtId="0" fontId="204" fillId="0" borderId="1" xfId="0" applyFont="1" applyBorder="1" applyAlignment="1">
      <alignment horizontal="center" vertical="top"/>
    </xf>
    <xf numFmtId="168" fontId="205" fillId="0" borderId="1" xfId="0" applyNumberFormat="1" applyFont="1" applyBorder="1" applyAlignment="1">
      <alignment horizontal="right" vertical="top"/>
    </xf>
    <xf numFmtId="169" fontId="206" fillId="0" borderId="1" xfId="0" applyNumberFormat="1" applyFont="1" applyBorder="1" applyAlignment="1">
      <alignment horizontal="right" vertical="top"/>
    </xf>
    <xf numFmtId="169" fontId="207" fillId="0" borderId="1" xfId="0" applyNumberFormat="1" applyFont="1" applyBorder="1" applyAlignment="1">
      <alignment horizontal="right" vertical="top"/>
    </xf>
    <xf numFmtId="169" fontId="208" fillId="0" borderId="1" xfId="0" applyNumberFormat="1" applyFont="1" applyBorder="1" applyAlignment="1">
      <alignment horizontal="right" vertical="top"/>
    </xf>
    <xf numFmtId="4" fontId="209" fillId="2" borderId="1" xfId="0" applyNumberFormat="1" applyFont="1" applyFill="1" applyBorder="1" applyAlignment="1" applyProtection="1">
      <alignment horizontal="right" vertical="top"/>
      <protection locked="0"/>
    </xf>
    <xf numFmtId="170" fontId="210" fillId="0" borderId="1" xfId="0" applyNumberFormat="1" applyFont="1" applyBorder="1" applyAlignment="1">
      <alignment horizontal="right" vertical="top"/>
    </xf>
    <xf numFmtId="4" fontId="211" fillId="0" borderId="1" xfId="0" applyNumberFormat="1" applyFont="1" applyBorder="1" applyAlignment="1">
      <alignment horizontal="right" vertical="top"/>
    </xf>
    <xf numFmtId="4" fontId="212" fillId="0" borderId="1" xfId="0" applyNumberFormat="1" applyFont="1" applyBorder="1" applyAlignment="1">
      <alignment horizontal="right" vertical="top"/>
    </xf>
    <xf numFmtId="0" fontId="213" fillId="0" borderId="0" xfId="0" applyFont="1"/>
    <xf numFmtId="0" fontId="214" fillId="3" borderId="1" xfId="0" applyFont="1" applyFill="1" applyBorder="1" applyAlignment="1">
      <alignment horizontal="left"/>
    </xf>
    <xf numFmtId="0" fontId="222" fillId="3" borderId="1" xfId="0" applyFont="1" applyFill="1" applyBorder="1" applyAlignment="1">
      <alignment horizontal="left"/>
    </xf>
    <xf numFmtId="0" fontId="223" fillId="3" borderId="1" xfId="0" applyFont="1" applyFill="1" applyBorder="1" applyAlignment="1">
      <alignment horizontal="left"/>
    </xf>
    <xf numFmtId="4" fontId="224" fillId="3" borderId="1" xfId="0" applyNumberFormat="1" applyFont="1" applyFill="1" applyBorder="1" applyAlignment="1">
      <alignment horizontal="right"/>
    </xf>
    <xf numFmtId="0" fontId="225" fillId="0" borderId="0" xfId="0" applyFont="1"/>
    <xf numFmtId="0" fontId="226" fillId="0" borderId="1" xfId="0" applyFont="1" applyBorder="1" applyAlignment="1">
      <alignment horizontal="left" vertical="top"/>
    </xf>
    <xf numFmtId="0" fontId="227" fillId="0" borderId="1" xfId="0" applyFont="1" applyBorder="1" applyAlignment="1">
      <alignment horizontal="left" vertical="top" wrapText="1"/>
    </xf>
    <xf numFmtId="0" fontId="228" fillId="0" borderId="1" xfId="0" applyFont="1" applyBorder="1" applyAlignment="1">
      <alignment horizontal="center" vertical="top"/>
    </xf>
    <xf numFmtId="168" fontId="229" fillId="0" borderId="1" xfId="0" applyNumberFormat="1" applyFont="1" applyBorder="1" applyAlignment="1">
      <alignment horizontal="right" vertical="top"/>
    </xf>
    <xf numFmtId="169" fontId="230" fillId="0" borderId="1" xfId="0" applyNumberFormat="1" applyFont="1" applyBorder="1" applyAlignment="1">
      <alignment horizontal="right" vertical="top"/>
    </xf>
    <xf numFmtId="169" fontId="231" fillId="0" borderId="1" xfId="0" applyNumberFormat="1" applyFont="1" applyBorder="1" applyAlignment="1">
      <alignment horizontal="right" vertical="top"/>
    </xf>
    <xf numFmtId="169" fontId="232" fillId="0" borderId="1" xfId="0" applyNumberFormat="1" applyFont="1" applyBorder="1" applyAlignment="1">
      <alignment horizontal="right" vertical="top"/>
    </xf>
    <xf numFmtId="4" fontId="233" fillId="2" borderId="1" xfId="0" applyNumberFormat="1" applyFont="1" applyFill="1" applyBorder="1" applyAlignment="1" applyProtection="1">
      <alignment horizontal="right" vertical="top"/>
      <protection locked="0"/>
    </xf>
    <xf numFmtId="170" fontId="234" fillId="0" borderId="1" xfId="0" applyNumberFormat="1" applyFont="1" applyBorder="1" applyAlignment="1">
      <alignment horizontal="right" vertical="top"/>
    </xf>
    <xf numFmtId="4" fontId="235" fillId="0" borderId="1" xfId="0" applyNumberFormat="1" applyFont="1" applyBorder="1" applyAlignment="1">
      <alignment horizontal="right" vertical="top"/>
    </xf>
    <xf numFmtId="4" fontId="236" fillId="0" borderId="1" xfId="0" applyNumberFormat="1" applyFont="1" applyBorder="1" applyAlignment="1">
      <alignment horizontal="right" vertical="top"/>
    </xf>
    <xf numFmtId="0" fontId="237" fillId="0" borderId="0" xfId="0" applyFont="1"/>
    <xf numFmtId="0" fontId="238" fillId="0" borderId="1" xfId="0" applyFont="1" applyBorder="1" applyAlignment="1">
      <alignment horizontal="left" vertical="top"/>
    </xf>
    <xf numFmtId="0" fontId="239" fillId="0" borderId="1" xfId="0" applyFont="1" applyBorder="1" applyAlignment="1">
      <alignment horizontal="left" vertical="top" wrapText="1"/>
    </xf>
    <xf numFmtId="0" fontId="240" fillId="0" borderId="1" xfId="0" applyFont="1" applyBorder="1" applyAlignment="1">
      <alignment horizontal="center" vertical="top"/>
    </xf>
    <xf numFmtId="168" fontId="241" fillId="0" borderId="1" xfId="0" applyNumberFormat="1" applyFont="1" applyBorder="1" applyAlignment="1">
      <alignment horizontal="right" vertical="top"/>
    </xf>
    <xf numFmtId="169" fontId="242" fillId="0" borderId="1" xfId="0" applyNumberFormat="1" applyFont="1" applyBorder="1" applyAlignment="1">
      <alignment horizontal="right" vertical="top"/>
    </xf>
    <xf numFmtId="169" fontId="243" fillId="0" borderId="1" xfId="0" applyNumberFormat="1" applyFont="1" applyBorder="1" applyAlignment="1">
      <alignment horizontal="right" vertical="top"/>
    </xf>
    <xf numFmtId="169" fontId="244" fillId="0" borderId="1" xfId="0" applyNumberFormat="1" applyFont="1" applyBorder="1" applyAlignment="1">
      <alignment horizontal="right" vertical="top"/>
    </xf>
    <xf numFmtId="4" fontId="245" fillId="2" borderId="1" xfId="0" applyNumberFormat="1" applyFont="1" applyFill="1" applyBorder="1" applyAlignment="1" applyProtection="1">
      <alignment horizontal="right" vertical="top"/>
      <protection locked="0"/>
    </xf>
    <xf numFmtId="170" fontId="246" fillId="0" borderId="1" xfId="0" applyNumberFormat="1" applyFont="1" applyBorder="1" applyAlignment="1">
      <alignment horizontal="right" vertical="top"/>
    </xf>
    <xf numFmtId="4" fontId="247" fillId="0" borderId="1" xfId="0" applyNumberFormat="1" applyFont="1" applyBorder="1" applyAlignment="1">
      <alignment horizontal="right" vertical="top"/>
    </xf>
    <xf numFmtId="4" fontId="248" fillId="0" borderId="1" xfId="0" applyNumberFormat="1" applyFont="1" applyBorder="1" applyAlignment="1">
      <alignment horizontal="right" vertical="top"/>
    </xf>
    <xf numFmtId="0" fontId="249" fillId="0" borderId="0" xfId="0" applyFont="1"/>
    <xf numFmtId="0" fontId="250" fillId="0" borderId="1" xfId="0" applyFont="1" applyBorder="1" applyAlignment="1">
      <alignment horizontal="left" vertical="top"/>
    </xf>
    <xf numFmtId="0" fontId="251" fillId="0" borderId="1" xfId="0" applyFont="1" applyBorder="1" applyAlignment="1">
      <alignment horizontal="left" vertical="top" wrapText="1"/>
    </xf>
    <xf numFmtId="0" fontId="252" fillId="0" borderId="1" xfId="0" applyFont="1" applyBorder="1" applyAlignment="1">
      <alignment horizontal="center" vertical="top"/>
    </xf>
    <xf numFmtId="168" fontId="253" fillId="0" borderId="1" xfId="0" applyNumberFormat="1" applyFont="1" applyBorder="1" applyAlignment="1">
      <alignment horizontal="right" vertical="top"/>
    </xf>
    <xf numFmtId="169" fontId="254" fillId="0" borderId="1" xfId="0" applyNumberFormat="1" applyFont="1" applyBorder="1" applyAlignment="1">
      <alignment horizontal="right" vertical="top"/>
    </xf>
    <xf numFmtId="169" fontId="255" fillId="0" borderId="1" xfId="0" applyNumberFormat="1" applyFont="1" applyBorder="1" applyAlignment="1">
      <alignment horizontal="right" vertical="top"/>
    </xf>
    <xf numFmtId="169" fontId="256" fillId="0" borderId="1" xfId="0" applyNumberFormat="1" applyFont="1" applyBorder="1" applyAlignment="1">
      <alignment horizontal="right" vertical="top"/>
    </xf>
    <xf numFmtId="4" fontId="257" fillId="2" borderId="1" xfId="0" applyNumberFormat="1" applyFont="1" applyFill="1" applyBorder="1" applyAlignment="1" applyProtection="1">
      <alignment horizontal="right" vertical="top"/>
      <protection locked="0"/>
    </xf>
    <xf numFmtId="170" fontId="258" fillId="0" borderId="1" xfId="0" applyNumberFormat="1" applyFont="1" applyBorder="1" applyAlignment="1">
      <alignment horizontal="right" vertical="top"/>
    </xf>
    <xf numFmtId="4" fontId="259" fillId="0" borderId="1" xfId="0" applyNumberFormat="1" applyFont="1" applyBorder="1" applyAlignment="1">
      <alignment horizontal="right" vertical="top"/>
    </xf>
    <xf numFmtId="4" fontId="260" fillId="0" borderId="1" xfId="0" applyNumberFormat="1" applyFont="1" applyBorder="1" applyAlignment="1">
      <alignment horizontal="right" vertical="top"/>
    </xf>
    <xf numFmtId="0" fontId="261" fillId="0" borderId="0" xfId="0" applyFont="1"/>
    <xf numFmtId="0" fontId="262" fillId="0" borderId="1" xfId="0" applyFont="1" applyBorder="1" applyAlignment="1">
      <alignment horizontal="left" vertical="top"/>
    </xf>
    <xf numFmtId="0" fontId="263" fillId="0" borderId="1" xfId="0" applyFont="1" applyBorder="1" applyAlignment="1">
      <alignment horizontal="left" vertical="top" wrapText="1"/>
    </xf>
    <xf numFmtId="0" fontId="264" fillId="0" borderId="1" xfId="0" applyFont="1" applyBorder="1" applyAlignment="1">
      <alignment horizontal="center" vertical="top"/>
    </xf>
    <xf numFmtId="168" fontId="265" fillId="0" borderId="1" xfId="0" applyNumberFormat="1" applyFont="1" applyBorder="1" applyAlignment="1">
      <alignment horizontal="right" vertical="top"/>
    </xf>
    <xf numFmtId="169" fontId="266" fillId="0" borderId="1" xfId="0" applyNumberFormat="1" applyFont="1" applyBorder="1" applyAlignment="1">
      <alignment horizontal="right" vertical="top"/>
    </xf>
    <xf numFmtId="169" fontId="267" fillId="0" borderId="1" xfId="0" applyNumberFormat="1" applyFont="1" applyBorder="1" applyAlignment="1">
      <alignment horizontal="right" vertical="top"/>
    </xf>
    <xf numFmtId="169" fontId="268" fillId="0" borderId="1" xfId="0" applyNumberFormat="1" applyFont="1" applyBorder="1" applyAlignment="1">
      <alignment horizontal="right" vertical="top"/>
    </xf>
    <xf numFmtId="4" fontId="269" fillId="2" borderId="1" xfId="0" applyNumberFormat="1" applyFont="1" applyFill="1" applyBorder="1" applyAlignment="1" applyProtection="1">
      <alignment horizontal="right" vertical="top"/>
      <protection locked="0"/>
    </xf>
    <xf numFmtId="170" fontId="270" fillId="0" borderId="1" xfId="0" applyNumberFormat="1" applyFont="1" applyBorder="1" applyAlignment="1">
      <alignment horizontal="right" vertical="top"/>
    </xf>
    <xf numFmtId="4" fontId="271" fillId="0" borderId="1" xfId="0" applyNumberFormat="1" applyFont="1" applyBorder="1" applyAlignment="1">
      <alignment horizontal="right" vertical="top"/>
    </xf>
    <xf numFmtId="4" fontId="272" fillId="0" borderId="1" xfId="0" applyNumberFormat="1" applyFont="1" applyBorder="1" applyAlignment="1">
      <alignment horizontal="right" vertical="top"/>
    </xf>
    <xf numFmtId="0" fontId="273" fillId="0" borderId="0" xfId="0" applyFont="1"/>
    <xf numFmtId="0" fontId="274" fillId="0" borderId="1" xfId="0" applyFont="1" applyBorder="1" applyAlignment="1">
      <alignment horizontal="left" vertical="top"/>
    </xf>
    <xf numFmtId="0" fontId="275" fillId="0" borderId="1" xfId="0" applyFont="1" applyBorder="1" applyAlignment="1">
      <alignment horizontal="left" vertical="top" wrapText="1"/>
    </xf>
    <xf numFmtId="0" fontId="276" fillId="0" borderId="1" xfId="0" applyFont="1" applyBorder="1" applyAlignment="1">
      <alignment horizontal="center" vertical="top"/>
    </xf>
    <xf numFmtId="168" fontId="277" fillId="0" borderId="1" xfId="0" applyNumberFormat="1" applyFont="1" applyBorder="1" applyAlignment="1">
      <alignment horizontal="right" vertical="top"/>
    </xf>
    <xf numFmtId="169" fontId="278" fillId="0" borderId="1" xfId="0" applyNumberFormat="1" applyFont="1" applyBorder="1" applyAlignment="1">
      <alignment horizontal="right" vertical="top"/>
    </xf>
    <xf numFmtId="169" fontId="279" fillId="0" borderId="1" xfId="0" applyNumberFormat="1" applyFont="1" applyBorder="1" applyAlignment="1">
      <alignment horizontal="right" vertical="top"/>
    </xf>
    <xf numFmtId="169" fontId="280" fillId="0" borderId="1" xfId="0" applyNumberFormat="1" applyFont="1" applyBorder="1" applyAlignment="1">
      <alignment horizontal="right" vertical="top"/>
    </xf>
    <xf numFmtId="4" fontId="281" fillId="2" borderId="1" xfId="0" applyNumberFormat="1" applyFont="1" applyFill="1" applyBorder="1" applyAlignment="1" applyProtection="1">
      <alignment horizontal="right" vertical="top"/>
      <protection locked="0"/>
    </xf>
    <xf numFmtId="170" fontId="282" fillId="0" borderId="1" xfId="0" applyNumberFormat="1" applyFont="1" applyBorder="1" applyAlignment="1">
      <alignment horizontal="right" vertical="top"/>
    </xf>
    <xf numFmtId="4" fontId="283" fillId="0" borderId="1" xfId="0" applyNumberFormat="1" applyFont="1" applyBorder="1" applyAlignment="1">
      <alignment horizontal="right" vertical="top"/>
    </xf>
    <xf numFmtId="4" fontId="284" fillId="0" borderId="1" xfId="0" applyNumberFormat="1" applyFont="1" applyBorder="1" applyAlignment="1">
      <alignment horizontal="right" vertical="top"/>
    </xf>
    <xf numFmtId="0" fontId="285" fillId="0" borderId="0" xfId="0" applyFont="1"/>
    <xf numFmtId="0" fontId="286" fillId="0" borderId="1" xfId="0" applyFont="1" applyBorder="1" applyAlignment="1">
      <alignment horizontal="left" vertical="top"/>
    </xf>
    <xf numFmtId="0" fontId="287" fillId="0" borderId="1" xfId="0" applyFont="1" applyBorder="1" applyAlignment="1">
      <alignment horizontal="left" vertical="top" wrapText="1"/>
    </xf>
    <xf numFmtId="0" fontId="288" fillId="0" borderId="1" xfId="0" applyFont="1" applyBorder="1" applyAlignment="1">
      <alignment horizontal="center" vertical="top"/>
    </xf>
    <xf numFmtId="168" fontId="289" fillId="0" borderId="1" xfId="0" applyNumberFormat="1" applyFont="1" applyBorder="1" applyAlignment="1">
      <alignment horizontal="right" vertical="top"/>
    </xf>
    <xf numFmtId="169" fontId="290" fillId="0" borderId="1" xfId="0" applyNumberFormat="1" applyFont="1" applyBorder="1" applyAlignment="1">
      <alignment horizontal="right" vertical="top"/>
    </xf>
    <xf numFmtId="169" fontId="291" fillId="0" borderId="1" xfId="0" applyNumberFormat="1" applyFont="1" applyBorder="1" applyAlignment="1">
      <alignment horizontal="right" vertical="top"/>
    </xf>
    <xf numFmtId="169" fontId="292" fillId="0" borderId="1" xfId="0" applyNumberFormat="1" applyFont="1" applyBorder="1" applyAlignment="1">
      <alignment horizontal="right" vertical="top"/>
    </xf>
    <xf numFmtId="4" fontId="293" fillId="2" borderId="1" xfId="0" applyNumberFormat="1" applyFont="1" applyFill="1" applyBorder="1" applyAlignment="1" applyProtection="1">
      <alignment horizontal="right" vertical="top"/>
      <protection locked="0"/>
    </xf>
    <xf numFmtId="170" fontId="294" fillId="0" borderId="1" xfId="0" applyNumberFormat="1" applyFont="1" applyBorder="1" applyAlignment="1">
      <alignment horizontal="right" vertical="top"/>
    </xf>
    <xf numFmtId="4" fontId="295" fillId="0" borderId="1" xfId="0" applyNumberFormat="1" applyFont="1" applyBorder="1" applyAlignment="1">
      <alignment horizontal="right" vertical="top"/>
    </xf>
    <xf numFmtId="4" fontId="296" fillId="0" borderId="1" xfId="0" applyNumberFormat="1" applyFont="1" applyBorder="1" applyAlignment="1">
      <alignment horizontal="right" vertical="top"/>
    </xf>
    <xf numFmtId="0" fontId="297" fillId="0" borderId="0" xfId="0" applyFont="1"/>
    <xf numFmtId="0" fontId="298" fillId="0" borderId="1" xfId="0" applyFont="1" applyBorder="1" applyAlignment="1">
      <alignment horizontal="left" vertical="top"/>
    </xf>
    <xf numFmtId="0" fontId="299" fillId="0" borderId="1" xfId="0" applyFont="1" applyBorder="1" applyAlignment="1">
      <alignment horizontal="left" vertical="top" wrapText="1"/>
    </xf>
    <xf numFmtId="0" fontId="300" fillId="0" borderId="1" xfId="0" applyFont="1" applyBorder="1" applyAlignment="1">
      <alignment horizontal="center" vertical="top"/>
    </xf>
    <xf numFmtId="168" fontId="301" fillId="0" borderId="1" xfId="0" applyNumberFormat="1" applyFont="1" applyBorder="1" applyAlignment="1">
      <alignment horizontal="right" vertical="top"/>
    </xf>
    <xf numFmtId="169" fontId="302" fillId="0" borderId="1" xfId="0" applyNumberFormat="1" applyFont="1" applyBorder="1" applyAlignment="1">
      <alignment horizontal="right" vertical="top"/>
    </xf>
    <xf numFmtId="169" fontId="303" fillId="0" borderId="1" xfId="0" applyNumberFormat="1" applyFont="1" applyBorder="1" applyAlignment="1">
      <alignment horizontal="right" vertical="top"/>
    </xf>
    <xf numFmtId="169" fontId="304" fillId="0" borderId="1" xfId="0" applyNumberFormat="1" applyFont="1" applyBorder="1" applyAlignment="1">
      <alignment horizontal="right" vertical="top"/>
    </xf>
    <xf numFmtId="4" fontId="305" fillId="2" borderId="1" xfId="0" applyNumberFormat="1" applyFont="1" applyFill="1" applyBorder="1" applyAlignment="1" applyProtection="1">
      <alignment horizontal="right" vertical="top"/>
      <protection locked="0"/>
    </xf>
    <xf numFmtId="170" fontId="306" fillId="0" borderId="1" xfId="0" applyNumberFormat="1" applyFont="1" applyBorder="1" applyAlignment="1">
      <alignment horizontal="right" vertical="top"/>
    </xf>
    <xf numFmtId="4" fontId="307" fillId="0" borderId="1" xfId="0" applyNumberFormat="1" applyFont="1" applyBorder="1" applyAlignment="1">
      <alignment horizontal="right" vertical="top"/>
    </xf>
    <xf numFmtId="4" fontId="308" fillId="0" borderId="1" xfId="0" applyNumberFormat="1" applyFont="1" applyBorder="1" applyAlignment="1">
      <alignment horizontal="right" vertical="top"/>
    </xf>
    <xf numFmtId="0" fontId="309" fillId="0" borderId="0" xfId="0" applyFont="1"/>
    <xf numFmtId="0" fontId="310" fillId="3" borderId="1" xfId="0" applyFont="1" applyFill="1" applyBorder="1" applyAlignment="1">
      <alignment horizontal="left"/>
    </xf>
    <xf numFmtId="0" fontId="318" fillId="3" borderId="1" xfId="0" applyFont="1" applyFill="1" applyBorder="1" applyAlignment="1">
      <alignment horizontal="left"/>
    </xf>
    <xf numFmtId="0" fontId="319" fillId="3" borderId="1" xfId="0" applyFont="1" applyFill="1" applyBorder="1" applyAlignment="1">
      <alignment horizontal="left"/>
    </xf>
    <xf numFmtId="4" fontId="320" fillId="3" borderId="1" xfId="0" applyNumberFormat="1" applyFont="1" applyFill="1" applyBorder="1" applyAlignment="1">
      <alignment horizontal="right"/>
    </xf>
    <xf numFmtId="0" fontId="321" fillId="0" borderId="0" xfId="0" applyFont="1"/>
    <xf numFmtId="0" fontId="322" fillId="0" borderId="1" xfId="0" applyFont="1" applyBorder="1" applyAlignment="1">
      <alignment horizontal="left" vertical="top"/>
    </xf>
    <xf numFmtId="0" fontId="323" fillId="0" borderId="1" xfId="0" applyFont="1" applyBorder="1" applyAlignment="1">
      <alignment horizontal="left" vertical="top" wrapText="1"/>
    </xf>
    <xf numFmtId="0" fontId="324" fillId="0" borderId="1" xfId="0" applyFont="1" applyBorder="1" applyAlignment="1">
      <alignment horizontal="center" vertical="top"/>
    </xf>
    <xf numFmtId="168" fontId="325" fillId="0" borderId="1" xfId="0" applyNumberFormat="1" applyFont="1" applyBorder="1" applyAlignment="1">
      <alignment horizontal="right" vertical="top"/>
    </xf>
    <xf numFmtId="169" fontId="326" fillId="0" borderId="1" xfId="0" applyNumberFormat="1" applyFont="1" applyBorder="1" applyAlignment="1">
      <alignment horizontal="right" vertical="top"/>
    </xf>
    <xf numFmtId="169" fontId="327" fillId="0" borderId="1" xfId="0" applyNumberFormat="1" applyFont="1" applyBorder="1" applyAlignment="1">
      <alignment horizontal="right" vertical="top"/>
    </xf>
    <xf numFmtId="169" fontId="328" fillId="0" borderId="1" xfId="0" applyNumberFormat="1" applyFont="1" applyBorder="1" applyAlignment="1">
      <alignment horizontal="right" vertical="top"/>
    </xf>
    <xf numFmtId="4" fontId="329" fillId="2" borderId="1" xfId="0" applyNumberFormat="1" applyFont="1" applyFill="1" applyBorder="1" applyAlignment="1" applyProtection="1">
      <alignment horizontal="right" vertical="top"/>
      <protection locked="0"/>
    </xf>
    <xf numFmtId="170" fontId="330" fillId="0" borderId="1" xfId="0" applyNumberFormat="1" applyFont="1" applyBorder="1" applyAlignment="1">
      <alignment horizontal="right" vertical="top"/>
    </xf>
    <xf numFmtId="4" fontId="331" fillId="0" borderId="1" xfId="0" applyNumberFormat="1" applyFont="1" applyBorder="1" applyAlignment="1">
      <alignment horizontal="right" vertical="top"/>
    </xf>
    <xf numFmtId="4" fontId="332" fillId="0" borderId="1" xfId="0" applyNumberFormat="1" applyFont="1" applyBorder="1" applyAlignment="1">
      <alignment horizontal="right" vertical="top"/>
    </xf>
    <xf numFmtId="0" fontId="333" fillId="0" borderId="0" xfId="0" applyFont="1"/>
    <xf numFmtId="0" fontId="334" fillId="0" borderId="1" xfId="0" applyFont="1" applyBorder="1" applyAlignment="1">
      <alignment horizontal="left" vertical="top"/>
    </xf>
    <xf numFmtId="0" fontId="335" fillId="0" borderId="1" xfId="0" applyFont="1" applyBorder="1" applyAlignment="1">
      <alignment horizontal="left" vertical="top" wrapText="1"/>
    </xf>
    <xf numFmtId="0" fontId="336" fillId="0" borderId="1" xfId="0" applyFont="1" applyBorder="1" applyAlignment="1">
      <alignment horizontal="center" vertical="top"/>
    </xf>
    <xf numFmtId="168" fontId="337" fillId="0" borderId="1" xfId="0" applyNumberFormat="1" applyFont="1" applyBorder="1" applyAlignment="1">
      <alignment horizontal="right" vertical="top"/>
    </xf>
    <xf numFmtId="169" fontId="338" fillId="0" borderId="1" xfId="0" applyNumberFormat="1" applyFont="1" applyBorder="1" applyAlignment="1">
      <alignment horizontal="right" vertical="top"/>
    </xf>
    <xf numFmtId="169" fontId="339" fillId="0" borderId="1" xfId="0" applyNumberFormat="1" applyFont="1" applyBorder="1" applyAlignment="1">
      <alignment horizontal="right" vertical="top"/>
    </xf>
    <xf numFmtId="169" fontId="340" fillId="0" borderId="1" xfId="0" applyNumberFormat="1" applyFont="1" applyBorder="1" applyAlignment="1">
      <alignment horizontal="right" vertical="top"/>
    </xf>
    <xf numFmtId="4" fontId="341" fillId="2" borderId="1" xfId="0" applyNumberFormat="1" applyFont="1" applyFill="1" applyBorder="1" applyAlignment="1" applyProtection="1">
      <alignment horizontal="right" vertical="top"/>
      <protection locked="0"/>
    </xf>
    <xf numFmtId="170" fontId="342" fillId="0" borderId="1" xfId="0" applyNumberFormat="1" applyFont="1" applyBorder="1" applyAlignment="1">
      <alignment horizontal="right" vertical="top"/>
    </xf>
    <xf numFmtId="4" fontId="343" fillId="0" borderId="1" xfId="0" applyNumberFormat="1" applyFont="1" applyBorder="1" applyAlignment="1">
      <alignment horizontal="right" vertical="top"/>
    </xf>
    <xf numFmtId="4" fontId="344" fillId="0" borderId="1" xfId="0" applyNumberFormat="1" applyFont="1" applyBorder="1" applyAlignment="1">
      <alignment horizontal="right" vertical="top"/>
    </xf>
    <xf numFmtId="0" fontId="345" fillId="0" borderId="0" xfId="0" applyFont="1"/>
    <xf numFmtId="0" fontId="346" fillId="0" borderId="1" xfId="0" applyFont="1" applyBorder="1" applyAlignment="1">
      <alignment horizontal="left" vertical="top"/>
    </xf>
    <xf numFmtId="0" fontId="347" fillId="0" borderId="1" xfId="0" applyFont="1" applyBorder="1" applyAlignment="1">
      <alignment horizontal="left" vertical="top" wrapText="1"/>
    </xf>
    <xf numFmtId="0" fontId="348" fillId="0" borderId="1" xfId="0" applyFont="1" applyBorder="1" applyAlignment="1">
      <alignment horizontal="center" vertical="top"/>
    </xf>
    <xf numFmtId="168" fontId="349" fillId="0" borderId="1" xfId="0" applyNumberFormat="1" applyFont="1" applyBorder="1" applyAlignment="1">
      <alignment horizontal="right" vertical="top"/>
    </xf>
    <xf numFmtId="169" fontId="350" fillId="0" borderId="1" xfId="0" applyNumberFormat="1" applyFont="1" applyBorder="1" applyAlignment="1">
      <alignment horizontal="right" vertical="top"/>
    </xf>
    <xf numFmtId="169" fontId="351" fillId="0" borderId="1" xfId="0" applyNumberFormat="1" applyFont="1" applyBorder="1" applyAlignment="1">
      <alignment horizontal="right" vertical="top"/>
    </xf>
    <xf numFmtId="169" fontId="352" fillId="0" borderId="1" xfId="0" applyNumberFormat="1" applyFont="1" applyBorder="1" applyAlignment="1">
      <alignment horizontal="right" vertical="top"/>
    </xf>
    <xf numFmtId="4" fontId="353" fillId="2" borderId="1" xfId="0" applyNumberFormat="1" applyFont="1" applyFill="1" applyBorder="1" applyAlignment="1" applyProtection="1">
      <alignment horizontal="right" vertical="top"/>
      <protection locked="0"/>
    </xf>
    <xf numFmtId="170" fontId="354" fillId="0" borderId="1" xfId="0" applyNumberFormat="1" applyFont="1" applyBorder="1" applyAlignment="1">
      <alignment horizontal="right" vertical="top"/>
    </xf>
    <xf numFmtId="4" fontId="355" fillId="0" borderId="1" xfId="0" applyNumberFormat="1" applyFont="1" applyBorder="1" applyAlignment="1">
      <alignment horizontal="right" vertical="top"/>
    </xf>
    <xf numFmtId="4" fontId="356" fillId="0" borderId="1" xfId="0" applyNumberFormat="1" applyFont="1" applyBorder="1" applyAlignment="1">
      <alignment horizontal="right" vertical="top"/>
    </xf>
    <xf numFmtId="0" fontId="357" fillId="0" borderId="0" xfId="0" applyFont="1"/>
    <xf numFmtId="0" fontId="358" fillId="0" borderId="1" xfId="0" applyFont="1" applyBorder="1" applyAlignment="1">
      <alignment horizontal="left" vertical="top"/>
    </xf>
    <xf numFmtId="0" fontId="359" fillId="0" borderId="1" xfId="0" applyFont="1" applyBorder="1" applyAlignment="1">
      <alignment horizontal="left" vertical="top" wrapText="1"/>
    </xf>
    <xf numFmtId="0" fontId="360" fillId="0" borderId="1" xfId="0" applyFont="1" applyBorder="1" applyAlignment="1">
      <alignment horizontal="center" vertical="top"/>
    </xf>
    <xf numFmtId="168" fontId="361" fillId="0" borderId="1" xfId="0" applyNumberFormat="1" applyFont="1" applyBorder="1" applyAlignment="1">
      <alignment horizontal="right" vertical="top"/>
    </xf>
    <xf numFmtId="169" fontId="362" fillId="0" borderId="1" xfId="0" applyNumberFormat="1" applyFont="1" applyBorder="1" applyAlignment="1">
      <alignment horizontal="right" vertical="top"/>
    </xf>
    <xf numFmtId="169" fontId="363" fillId="0" borderId="1" xfId="0" applyNumberFormat="1" applyFont="1" applyBorder="1" applyAlignment="1">
      <alignment horizontal="right" vertical="top"/>
    </xf>
    <xf numFmtId="169" fontId="364" fillId="0" borderId="1" xfId="0" applyNumberFormat="1" applyFont="1" applyBorder="1" applyAlignment="1">
      <alignment horizontal="right" vertical="top"/>
    </xf>
    <xf numFmtId="4" fontId="365" fillId="2" borderId="1" xfId="0" applyNumberFormat="1" applyFont="1" applyFill="1" applyBorder="1" applyAlignment="1" applyProtection="1">
      <alignment horizontal="right" vertical="top"/>
      <protection locked="0"/>
    </xf>
    <xf numFmtId="170" fontId="366" fillId="0" borderId="1" xfId="0" applyNumberFormat="1" applyFont="1" applyBorder="1" applyAlignment="1">
      <alignment horizontal="right" vertical="top"/>
    </xf>
    <xf numFmtId="4" fontId="367" fillId="0" borderId="1" xfId="0" applyNumberFormat="1" applyFont="1" applyBorder="1" applyAlignment="1">
      <alignment horizontal="right" vertical="top"/>
    </xf>
    <xf numFmtId="4" fontId="368" fillId="0" borderId="1" xfId="0" applyNumberFormat="1" applyFont="1" applyBorder="1" applyAlignment="1">
      <alignment horizontal="right" vertical="top"/>
    </xf>
    <xf numFmtId="0" fontId="369" fillId="0" borderId="0" xfId="0" applyFont="1"/>
    <xf numFmtId="0" fontId="370" fillId="0" borderId="1" xfId="0" applyFont="1" applyBorder="1" applyAlignment="1">
      <alignment horizontal="left" vertical="top"/>
    </xf>
    <xf numFmtId="0" fontId="371" fillId="0" borderId="1" xfId="0" applyFont="1" applyBorder="1" applyAlignment="1">
      <alignment horizontal="left" vertical="top" wrapText="1"/>
    </xf>
    <xf numFmtId="0" fontId="372" fillId="0" borderId="1" xfId="0" applyFont="1" applyBorder="1" applyAlignment="1">
      <alignment horizontal="center" vertical="top"/>
    </xf>
    <xf numFmtId="168" fontId="373" fillId="0" borderId="1" xfId="0" applyNumberFormat="1" applyFont="1" applyBorder="1" applyAlignment="1">
      <alignment horizontal="right" vertical="top"/>
    </xf>
    <xf numFmtId="169" fontId="374" fillId="0" borderId="1" xfId="0" applyNumberFormat="1" applyFont="1" applyBorder="1" applyAlignment="1">
      <alignment horizontal="right" vertical="top"/>
    </xf>
    <xf numFmtId="169" fontId="375" fillId="0" borderId="1" xfId="0" applyNumberFormat="1" applyFont="1" applyBorder="1" applyAlignment="1">
      <alignment horizontal="right" vertical="top"/>
    </xf>
    <xf numFmtId="169" fontId="376" fillId="0" borderId="1" xfId="0" applyNumberFormat="1" applyFont="1" applyBorder="1" applyAlignment="1">
      <alignment horizontal="right" vertical="top"/>
    </xf>
    <xf numFmtId="4" fontId="377" fillId="2" borderId="1" xfId="0" applyNumberFormat="1" applyFont="1" applyFill="1" applyBorder="1" applyAlignment="1" applyProtection="1">
      <alignment horizontal="right" vertical="top"/>
      <protection locked="0"/>
    </xf>
    <xf numFmtId="170" fontId="378" fillId="0" borderId="1" xfId="0" applyNumberFormat="1" applyFont="1" applyBorder="1" applyAlignment="1">
      <alignment horizontal="right" vertical="top"/>
    </xf>
    <xf numFmtId="4" fontId="379" fillId="0" borderId="1" xfId="0" applyNumberFormat="1" applyFont="1" applyBorder="1" applyAlignment="1">
      <alignment horizontal="right" vertical="top"/>
    </xf>
    <xf numFmtId="4" fontId="380" fillId="0" borderId="1" xfId="0" applyNumberFormat="1" applyFont="1" applyBorder="1" applyAlignment="1">
      <alignment horizontal="right" vertical="top"/>
    </xf>
    <xf numFmtId="0" fontId="381" fillId="0" borderId="0" xfId="0" applyFont="1"/>
    <xf numFmtId="0" fontId="382" fillId="0" borderId="1" xfId="0" applyFont="1" applyBorder="1" applyAlignment="1">
      <alignment horizontal="left" vertical="top"/>
    </xf>
    <xf numFmtId="0" fontId="383" fillId="0" borderId="1" xfId="0" applyFont="1" applyBorder="1" applyAlignment="1">
      <alignment horizontal="left" vertical="top" wrapText="1"/>
    </xf>
    <xf numFmtId="0" fontId="384" fillId="0" borderId="1" xfId="0" applyFont="1" applyBorder="1" applyAlignment="1">
      <alignment horizontal="center" vertical="top"/>
    </xf>
    <xf numFmtId="168" fontId="385" fillId="0" borderId="1" xfId="0" applyNumberFormat="1" applyFont="1" applyBorder="1" applyAlignment="1">
      <alignment horizontal="right" vertical="top"/>
    </xf>
    <xf numFmtId="169" fontId="386" fillId="0" borderId="1" xfId="0" applyNumberFormat="1" applyFont="1" applyBorder="1" applyAlignment="1">
      <alignment horizontal="right" vertical="top"/>
    </xf>
    <xf numFmtId="169" fontId="387" fillId="0" borderId="1" xfId="0" applyNumberFormat="1" applyFont="1" applyBorder="1" applyAlignment="1">
      <alignment horizontal="right" vertical="top"/>
    </xf>
    <xf numFmtId="169" fontId="388" fillId="0" borderId="1" xfId="0" applyNumberFormat="1" applyFont="1" applyBorder="1" applyAlignment="1">
      <alignment horizontal="right" vertical="top"/>
    </xf>
    <xf numFmtId="4" fontId="389" fillId="2" borderId="1" xfId="0" applyNumberFormat="1" applyFont="1" applyFill="1" applyBorder="1" applyAlignment="1" applyProtection="1">
      <alignment horizontal="right" vertical="top"/>
      <protection locked="0"/>
    </xf>
    <xf numFmtId="170" fontId="390" fillId="0" borderId="1" xfId="0" applyNumberFormat="1" applyFont="1" applyBorder="1" applyAlignment="1">
      <alignment horizontal="right" vertical="top"/>
    </xf>
    <xf numFmtId="4" fontId="391" fillId="0" borderId="1" xfId="0" applyNumberFormat="1" applyFont="1" applyBorder="1" applyAlignment="1">
      <alignment horizontal="right" vertical="top"/>
    </xf>
    <xf numFmtId="4" fontId="392" fillId="0" borderId="1" xfId="0" applyNumberFormat="1" applyFont="1" applyBorder="1" applyAlignment="1">
      <alignment horizontal="right" vertical="top"/>
    </xf>
    <xf numFmtId="0" fontId="393" fillId="0" borderId="0" xfId="0" applyFont="1"/>
    <xf numFmtId="0" fontId="394" fillId="3" borderId="1" xfId="0" applyFont="1" applyFill="1" applyBorder="1" applyAlignment="1">
      <alignment horizontal="left"/>
    </xf>
    <xf numFmtId="0" fontId="402" fillId="3" borderId="1" xfId="0" applyFont="1" applyFill="1" applyBorder="1" applyAlignment="1">
      <alignment horizontal="left"/>
    </xf>
    <xf numFmtId="0" fontId="403" fillId="3" borderId="1" xfId="0" applyFont="1" applyFill="1" applyBorder="1" applyAlignment="1">
      <alignment horizontal="left"/>
    </xf>
    <xf numFmtId="4" fontId="404" fillId="3" borderId="1" xfId="0" applyNumberFormat="1" applyFont="1" applyFill="1" applyBorder="1" applyAlignment="1">
      <alignment horizontal="right"/>
    </xf>
    <xf numFmtId="0" fontId="405" fillId="0" borderId="0" xfId="0" applyFont="1"/>
    <xf numFmtId="0" fontId="406" fillId="0" borderId="1" xfId="0" applyFont="1" applyBorder="1" applyAlignment="1">
      <alignment horizontal="left" vertical="top"/>
    </xf>
    <xf numFmtId="0" fontId="407" fillId="0" borderId="1" xfId="0" applyFont="1" applyBorder="1" applyAlignment="1">
      <alignment horizontal="left" vertical="top" wrapText="1"/>
    </xf>
    <xf numFmtId="0" fontId="408" fillId="0" borderId="1" xfId="0" applyFont="1" applyBorder="1" applyAlignment="1">
      <alignment horizontal="center" vertical="top"/>
    </xf>
    <xf numFmtId="168" fontId="409" fillId="0" borderId="1" xfId="0" applyNumberFormat="1" applyFont="1" applyBorder="1" applyAlignment="1">
      <alignment horizontal="right" vertical="top"/>
    </xf>
    <xf numFmtId="169" fontId="410" fillId="0" borderId="1" xfId="0" applyNumberFormat="1" applyFont="1" applyBorder="1" applyAlignment="1">
      <alignment horizontal="right" vertical="top"/>
    </xf>
    <xf numFmtId="169" fontId="411" fillId="0" borderId="1" xfId="0" applyNumberFormat="1" applyFont="1" applyBorder="1" applyAlignment="1">
      <alignment horizontal="right" vertical="top"/>
    </xf>
    <xf numFmtId="169" fontId="412" fillId="0" borderId="1" xfId="0" applyNumberFormat="1" applyFont="1" applyBorder="1" applyAlignment="1">
      <alignment horizontal="right" vertical="top"/>
    </xf>
    <xf numFmtId="4" fontId="413" fillId="2" borderId="1" xfId="0" applyNumberFormat="1" applyFont="1" applyFill="1" applyBorder="1" applyAlignment="1" applyProtection="1">
      <alignment horizontal="right" vertical="top"/>
      <protection locked="0"/>
    </xf>
    <xf numFmtId="170" fontId="414" fillId="0" borderId="1" xfId="0" applyNumberFormat="1" applyFont="1" applyBorder="1" applyAlignment="1">
      <alignment horizontal="right" vertical="top"/>
    </xf>
    <xf numFmtId="4" fontId="415" fillId="0" borderId="1" xfId="0" applyNumberFormat="1" applyFont="1" applyBorder="1" applyAlignment="1">
      <alignment horizontal="right" vertical="top"/>
    </xf>
    <xf numFmtId="4" fontId="416" fillId="0" borderId="1" xfId="0" applyNumberFormat="1" applyFont="1" applyBorder="1" applyAlignment="1">
      <alignment horizontal="right" vertical="top"/>
    </xf>
    <xf numFmtId="0" fontId="417" fillId="0" borderId="0" xfId="0" applyFont="1"/>
    <xf numFmtId="0" fontId="418" fillId="0" borderId="1" xfId="0" applyFont="1" applyBorder="1" applyAlignment="1">
      <alignment horizontal="left" vertical="top"/>
    </xf>
    <xf numFmtId="0" fontId="419" fillId="0" borderId="1" xfId="0" applyFont="1" applyBorder="1" applyAlignment="1">
      <alignment horizontal="left" vertical="top" wrapText="1"/>
    </xf>
    <xf numFmtId="0" fontId="420" fillId="0" borderId="1" xfId="0" applyFont="1" applyBorder="1" applyAlignment="1">
      <alignment horizontal="center" vertical="top"/>
    </xf>
    <xf numFmtId="168" fontId="421" fillId="0" borderId="1" xfId="0" applyNumberFormat="1" applyFont="1" applyBorder="1" applyAlignment="1">
      <alignment horizontal="right" vertical="top"/>
    </xf>
    <xf numFmtId="169" fontId="422" fillId="0" borderId="1" xfId="0" applyNumberFormat="1" applyFont="1" applyBorder="1" applyAlignment="1">
      <alignment horizontal="right" vertical="top"/>
    </xf>
    <xf numFmtId="169" fontId="423" fillId="0" borderId="1" xfId="0" applyNumberFormat="1" applyFont="1" applyBorder="1" applyAlignment="1">
      <alignment horizontal="right" vertical="top"/>
    </xf>
    <xf numFmtId="169" fontId="424" fillId="0" borderId="1" xfId="0" applyNumberFormat="1" applyFont="1" applyBorder="1" applyAlignment="1">
      <alignment horizontal="right" vertical="top"/>
    </xf>
    <xf numFmtId="4" fontId="425" fillId="2" borderId="1" xfId="0" applyNumberFormat="1" applyFont="1" applyFill="1" applyBorder="1" applyAlignment="1" applyProtection="1">
      <alignment horizontal="right" vertical="top"/>
      <protection locked="0"/>
    </xf>
    <xf numFmtId="170" fontId="426" fillId="0" borderId="1" xfId="0" applyNumberFormat="1" applyFont="1" applyBorder="1" applyAlignment="1">
      <alignment horizontal="right" vertical="top"/>
    </xf>
    <xf numFmtId="4" fontId="427" fillId="0" borderId="1" xfId="0" applyNumberFormat="1" applyFont="1" applyBorder="1" applyAlignment="1">
      <alignment horizontal="right" vertical="top"/>
    </xf>
    <xf numFmtId="4" fontId="428" fillId="0" borderId="1" xfId="0" applyNumberFormat="1" applyFont="1" applyBorder="1" applyAlignment="1">
      <alignment horizontal="right" vertical="top"/>
    </xf>
    <xf numFmtId="0" fontId="429" fillId="0" borderId="0" xfId="0" applyFont="1"/>
    <xf numFmtId="0" fontId="430" fillId="0" borderId="1" xfId="0" applyFont="1" applyBorder="1" applyAlignment="1">
      <alignment horizontal="left" vertical="top"/>
    </xf>
    <xf numFmtId="0" fontId="431" fillId="0" borderId="1" xfId="0" applyFont="1" applyBorder="1" applyAlignment="1">
      <alignment horizontal="left" vertical="top" wrapText="1"/>
    </xf>
    <xf numFmtId="0" fontId="432" fillId="0" borderId="1" xfId="0" applyFont="1" applyBorder="1" applyAlignment="1">
      <alignment horizontal="center" vertical="top"/>
    </xf>
    <xf numFmtId="168" fontId="433" fillId="0" borderId="1" xfId="0" applyNumberFormat="1" applyFont="1" applyBorder="1" applyAlignment="1">
      <alignment horizontal="right" vertical="top"/>
    </xf>
    <xf numFmtId="169" fontId="434" fillId="0" borderId="1" xfId="0" applyNumberFormat="1" applyFont="1" applyBorder="1" applyAlignment="1">
      <alignment horizontal="right" vertical="top"/>
    </xf>
    <xf numFmtId="169" fontId="435" fillId="0" borderId="1" xfId="0" applyNumberFormat="1" applyFont="1" applyBorder="1" applyAlignment="1">
      <alignment horizontal="right" vertical="top"/>
    </xf>
    <xf numFmtId="169" fontId="436" fillId="0" borderId="1" xfId="0" applyNumberFormat="1" applyFont="1" applyBorder="1" applyAlignment="1">
      <alignment horizontal="right" vertical="top"/>
    </xf>
    <xf numFmtId="4" fontId="437" fillId="2" borderId="1" xfId="0" applyNumberFormat="1" applyFont="1" applyFill="1" applyBorder="1" applyAlignment="1" applyProtection="1">
      <alignment horizontal="right" vertical="top"/>
      <protection locked="0"/>
    </xf>
    <xf numFmtId="170" fontId="438" fillId="0" borderId="1" xfId="0" applyNumberFormat="1" applyFont="1" applyBorder="1" applyAlignment="1">
      <alignment horizontal="right" vertical="top"/>
    </xf>
    <xf numFmtId="4" fontId="439" fillId="0" borderId="1" xfId="0" applyNumberFormat="1" applyFont="1" applyBorder="1" applyAlignment="1">
      <alignment horizontal="right" vertical="top"/>
    </xf>
    <xf numFmtId="4" fontId="440" fillId="0" borderId="1" xfId="0" applyNumberFormat="1" applyFont="1" applyBorder="1" applyAlignment="1">
      <alignment horizontal="right" vertical="top"/>
    </xf>
    <xf numFmtId="0" fontId="441" fillId="0" borderId="0" xfId="0" applyFont="1"/>
    <xf numFmtId="0" fontId="442" fillId="0" borderId="1" xfId="0" applyFont="1" applyBorder="1" applyAlignment="1">
      <alignment horizontal="left" vertical="top"/>
    </xf>
    <xf numFmtId="0" fontId="443" fillId="0" borderId="1" xfId="0" applyFont="1" applyBorder="1" applyAlignment="1">
      <alignment horizontal="left" vertical="top" wrapText="1"/>
    </xf>
    <xf numFmtId="0" fontId="444" fillId="0" borderId="1" xfId="0" applyFont="1" applyBorder="1" applyAlignment="1">
      <alignment horizontal="center" vertical="top"/>
    </xf>
    <xf numFmtId="168" fontId="445" fillId="0" borderId="1" xfId="0" applyNumberFormat="1" applyFont="1" applyBorder="1" applyAlignment="1">
      <alignment horizontal="right" vertical="top"/>
    </xf>
    <xf numFmtId="169" fontId="446" fillId="0" borderId="1" xfId="0" applyNumberFormat="1" applyFont="1" applyBorder="1" applyAlignment="1">
      <alignment horizontal="right" vertical="top"/>
    </xf>
    <xf numFmtId="169" fontId="447" fillId="0" borderId="1" xfId="0" applyNumberFormat="1" applyFont="1" applyBorder="1" applyAlignment="1">
      <alignment horizontal="right" vertical="top"/>
    </xf>
    <xf numFmtId="169" fontId="448" fillId="0" borderId="1" xfId="0" applyNumberFormat="1" applyFont="1" applyBorder="1" applyAlignment="1">
      <alignment horizontal="right" vertical="top"/>
    </xf>
    <xf numFmtId="4" fontId="449" fillId="2" borderId="1" xfId="0" applyNumberFormat="1" applyFont="1" applyFill="1" applyBorder="1" applyAlignment="1" applyProtection="1">
      <alignment horizontal="right" vertical="top"/>
      <protection locked="0"/>
    </xf>
    <xf numFmtId="170" fontId="450" fillId="0" borderId="1" xfId="0" applyNumberFormat="1" applyFont="1" applyBorder="1" applyAlignment="1">
      <alignment horizontal="right" vertical="top"/>
    </xf>
    <xf numFmtId="4" fontId="451" fillId="0" borderId="1" xfId="0" applyNumberFormat="1" applyFont="1" applyBorder="1" applyAlignment="1">
      <alignment horizontal="right" vertical="top"/>
    </xf>
    <xf numFmtId="4" fontId="452" fillId="0" borderId="1" xfId="0" applyNumberFormat="1" applyFont="1" applyBorder="1" applyAlignment="1">
      <alignment horizontal="right" vertical="top"/>
    </xf>
    <xf numFmtId="0" fontId="453" fillId="0" borderId="0" xfId="0" applyFont="1"/>
    <xf numFmtId="0" fontId="454" fillId="3" borderId="1" xfId="0" applyFont="1" applyFill="1" applyBorder="1" applyAlignment="1">
      <alignment horizontal="left"/>
    </xf>
    <xf numFmtId="0" fontId="462" fillId="3" borderId="1" xfId="0" applyFont="1" applyFill="1" applyBorder="1" applyAlignment="1">
      <alignment horizontal="left"/>
    </xf>
    <xf numFmtId="0" fontId="463" fillId="3" borderId="1" xfId="0" applyFont="1" applyFill="1" applyBorder="1" applyAlignment="1">
      <alignment horizontal="left"/>
    </xf>
    <xf numFmtId="4" fontId="464" fillId="3" borderId="1" xfId="0" applyNumberFormat="1" applyFont="1" applyFill="1" applyBorder="1" applyAlignment="1">
      <alignment horizontal="right"/>
    </xf>
    <xf numFmtId="0" fontId="465" fillId="0" borderId="0" xfId="0" applyFont="1"/>
    <xf numFmtId="0" fontId="466" fillId="0" borderId="1" xfId="0" applyFont="1" applyBorder="1" applyAlignment="1">
      <alignment horizontal="left" vertical="top"/>
    </xf>
    <xf numFmtId="0" fontId="467" fillId="0" borderId="1" xfId="0" applyFont="1" applyBorder="1" applyAlignment="1">
      <alignment horizontal="left" vertical="top" wrapText="1"/>
    </xf>
    <xf numFmtId="0" fontId="468" fillId="0" borderId="1" xfId="0" applyFont="1" applyBorder="1" applyAlignment="1">
      <alignment horizontal="center" vertical="top"/>
    </xf>
    <xf numFmtId="168" fontId="469" fillId="0" borderId="1" xfId="0" applyNumberFormat="1" applyFont="1" applyBorder="1" applyAlignment="1">
      <alignment horizontal="right" vertical="top"/>
    </xf>
    <xf numFmtId="169" fontId="470" fillId="0" borderId="1" xfId="0" applyNumberFormat="1" applyFont="1" applyBorder="1" applyAlignment="1">
      <alignment horizontal="right" vertical="top"/>
    </xf>
    <xf numFmtId="169" fontId="471" fillId="0" borderId="1" xfId="0" applyNumberFormat="1" applyFont="1" applyBorder="1" applyAlignment="1">
      <alignment horizontal="right" vertical="top"/>
    </xf>
    <xf numFmtId="169" fontId="472" fillId="0" borderId="1" xfId="0" applyNumberFormat="1" applyFont="1" applyBorder="1" applyAlignment="1">
      <alignment horizontal="right" vertical="top"/>
    </xf>
    <xf numFmtId="4" fontId="473" fillId="2" borderId="1" xfId="0" applyNumberFormat="1" applyFont="1" applyFill="1" applyBorder="1" applyAlignment="1" applyProtection="1">
      <alignment horizontal="right" vertical="top"/>
      <protection locked="0"/>
    </xf>
    <xf numFmtId="170" fontId="474" fillId="0" borderId="1" xfId="0" applyNumberFormat="1" applyFont="1" applyBorder="1" applyAlignment="1">
      <alignment horizontal="right" vertical="top"/>
    </xf>
    <xf numFmtId="4" fontId="475" fillId="0" borderId="1" xfId="0" applyNumberFormat="1" applyFont="1" applyBorder="1" applyAlignment="1">
      <alignment horizontal="right" vertical="top"/>
    </xf>
    <xf numFmtId="4" fontId="476" fillId="0" borderId="1" xfId="0" applyNumberFormat="1" applyFont="1" applyBorder="1" applyAlignment="1">
      <alignment horizontal="right" vertical="top"/>
    </xf>
    <xf numFmtId="0" fontId="477" fillId="0" borderId="0" xfId="0" applyFont="1"/>
    <xf numFmtId="0" fontId="478" fillId="0" borderId="1" xfId="0" applyFont="1" applyBorder="1" applyAlignment="1">
      <alignment horizontal="left" vertical="top"/>
    </xf>
    <xf numFmtId="0" fontId="479" fillId="0" borderId="1" xfId="0" applyFont="1" applyBorder="1" applyAlignment="1">
      <alignment horizontal="left" vertical="top" wrapText="1"/>
    </xf>
    <xf numFmtId="0" fontId="480" fillId="0" borderId="1" xfId="0" applyFont="1" applyBorder="1" applyAlignment="1">
      <alignment horizontal="center" vertical="top"/>
    </xf>
    <xf numFmtId="168" fontId="481" fillId="0" borderId="1" xfId="0" applyNumberFormat="1" applyFont="1" applyBorder="1" applyAlignment="1">
      <alignment horizontal="right" vertical="top"/>
    </xf>
    <xf numFmtId="169" fontId="482" fillId="0" borderId="1" xfId="0" applyNumberFormat="1" applyFont="1" applyBorder="1" applyAlignment="1">
      <alignment horizontal="right" vertical="top"/>
    </xf>
    <xf numFmtId="169" fontId="483" fillId="0" borderId="1" xfId="0" applyNumberFormat="1" applyFont="1" applyBorder="1" applyAlignment="1">
      <alignment horizontal="right" vertical="top"/>
    </xf>
    <xf numFmtId="169" fontId="484" fillId="0" borderId="1" xfId="0" applyNumberFormat="1" applyFont="1" applyBorder="1" applyAlignment="1">
      <alignment horizontal="right" vertical="top"/>
    </xf>
    <xf numFmtId="4" fontId="485" fillId="2" borderId="1" xfId="0" applyNumberFormat="1" applyFont="1" applyFill="1" applyBorder="1" applyAlignment="1" applyProtection="1">
      <alignment horizontal="right" vertical="top"/>
      <protection locked="0"/>
    </xf>
    <xf numFmtId="170" fontId="486" fillId="0" borderId="1" xfId="0" applyNumberFormat="1" applyFont="1" applyBorder="1" applyAlignment="1">
      <alignment horizontal="right" vertical="top"/>
    </xf>
    <xf numFmtId="4" fontId="487" fillId="0" borderId="1" xfId="0" applyNumberFormat="1" applyFont="1" applyBorder="1" applyAlignment="1">
      <alignment horizontal="right" vertical="top"/>
    </xf>
    <xf numFmtId="4" fontId="488" fillId="0" borderId="1" xfId="0" applyNumberFormat="1" applyFont="1" applyBorder="1" applyAlignment="1">
      <alignment horizontal="right" vertical="top"/>
    </xf>
    <xf numFmtId="0" fontId="489" fillId="0" borderId="0" xfId="0" applyFont="1"/>
    <xf numFmtId="0" fontId="490" fillId="0" borderId="1" xfId="0" applyFont="1" applyBorder="1" applyAlignment="1">
      <alignment horizontal="left" vertical="top"/>
    </xf>
    <xf numFmtId="0" fontId="491" fillId="0" borderId="1" xfId="0" applyFont="1" applyBorder="1" applyAlignment="1">
      <alignment horizontal="left" vertical="top" wrapText="1"/>
    </xf>
    <xf numFmtId="0" fontId="492" fillId="0" borderId="1" xfId="0" applyFont="1" applyBorder="1" applyAlignment="1">
      <alignment horizontal="center" vertical="top"/>
    </xf>
    <xf numFmtId="168" fontId="493" fillId="0" borderId="1" xfId="0" applyNumberFormat="1" applyFont="1" applyBorder="1" applyAlignment="1">
      <alignment horizontal="right" vertical="top"/>
    </xf>
    <xf numFmtId="169" fontId="494" fillId="0" borderId="1" xfId="0" applyNumberFormat="1" applyFont="1" applyBorder="1" applyAlignment="1">
      <alignment horizontal="right" vertical="top"/>
    </xf>
    <xf numFmtId="169" fontId="495" fillId="0" borderId="1" xfId="0" applyNumberFormat="1" applyFont="1" applyBorder="1" applyAlignment="1">
      <alignment horizontal="right" vertical="top"/>
    </xf>
    <xf numFmtId="169" fontId="496" fillId="0" borderId="1" xfId="0" applyNumberFormat="1" applyFont="1" applyBorder="1" applyAlignment="1">
      <alignment horizontal="right" vertical="top"/>
    </xf>
    <xf numFmtId="4" fontId="497" fillId="2" borderId="1" xfId="0" applyNumberFormat="1" applyFont="1" applyFill="1" applyBorder="1" applyAlignment="1" applyProtection="1">
      <alignment horizontal="right" vertical="top"/>
      <protection locked="0"/>
    </xf>
    <xf numFmtId="170" fontId="498" fillId="0" borderId="1" xfId="0" applyNumberFormat="1" applyFont="1" applyBorder="1" applyAlignment="1">
      <alignment horizontal="right" vertical="top"/>
    </xf>
    <xf numFmtId="4" fontId="499" fillId="0" borderId="1" xfId="0" applyNumberFormat="1" applyFont="1" applyBorder="1" applyAlignment="1">
      <alignment horizontal="right" vertical="top"/>
    </xf>
    <xf numFmtId="4" fontId="500" fillId="0" borderId="1" xfId="0" applyNumberFormat="1" applyFont="1" applyBorder="1" applyAlignment="1">
      <alignment horizontal="right" vertical="top"/>
    </xf>
    <xf numFmtId="0" fontId="501" fillId="0" borderId="0" xfId="0" applyFont="1"/>
    <xf numFmtId="0" fontId="502" fillId="0" borderId="1" xfId="0" applyFont="1" applyBorder="1" applyAlignment="1">
      <alignment horizontal="left" vertical="top"/>
    </xf>
    <xf numFmtId="0" fontId="503" fillId="0" borderId="1" xfId="0" applyFont="1" applyBorder="1" applyAlignment="1">
      <alignment horizontal="left" vertical="top" wrapText="1"/>
    </xf>
    <xf numFmtId="0" fontId="504" fillId="0" borderId="1" xfId="0" applyFont="1" applyBorder="1" applyAlignment="1">
      <alignment horizontal="center" vertical="top"/>
    </xf>
    <xf numFmtId="168" fontId="505" fillId="0" borderId="1" xfId="0" applyNumberFormat="1" applyFont="1" applyBorder="1" applyAlignment="1">
      <alignment horizontal="right" vertical="top"/>
    </xf>
    <xf numFmtId="169" fontId="506" fillId="0" borderId="1" xfId="0" applyNumberFormat="1" applyFont="1" applyBorder="1" applyAlignment="1">
      <alignment horizontal="right" vertical="top"/>
    </xf>
    <xf numFmtId="169" fontId="507" fillId="0" borderId="1" xfId="0" applyNumberFormat="1" applyFont="1" applyBorder="1" applyAlignment="1">
      <alignment horizontal="right" vertical="top"/>
    </xf>
    <xf numFmtId="169" fontId="508" fillId="0" borderId="1" xfId="0" applyNumberFormat="1" applyFont="1" applyBorder="1" applyAlignment="1">
      <alignment horizontal="right" vertical="top"/>
    </xf>
    <xf numFmtId="4" fontId="509" fillId="2" borderId="1" xfId="0" applyNumberFormat="1" applyFont="1" applyFill="1" applyBorder="1" applyAlignment="1" applyProtection="1">
      <alignment horizontal="right" vertical="top"/>
      <protection locked="0"/>
    </xf>
    <xf numFmtId="170" fontId="510" fillId="0" borderId="1" xfId="0" applyNumberFormat="1" applyFont="1" applyBorder="1" applyAlignment="1">
      <alignment horizontal="right" vertical="top"/>
    </xf>
    <xf numFmtId="4" fontId="511" fillId="0" borderId="1" xfId="0" applyNumberFormat="1" applyFont="1" applyBorder="1" applyAlignment="1">
      <alignment horizontal="right" vertical="top"/>
    </xf>
    <xf numFmtId="4" fontId="512" fillId="0" borderId="1" xfId="0" applyNumberFormat="1" applyFont="1" applyBorder="1" applyAlignment="1">
      <alignment horizontal="right" vertical="top"/>
    </xf>
    <xf numFmtId="0" fontId="513" fillId="0" borderId="0" xfId="0" applyFont="1"/>
    <xf numFmtId="0" fontId="514" fillId="0" borderId="1" xfId="0" applyFont="1" applyBorder="1" applyAlignment="1">
      <alignment horizontal="left" vertical="top"/>
    </xf>
    <xf numFmtId="0" fontId="515" fillId="0" borderId="1" xfId="0" applyFont="1" applyBorder="1" applyAlignment="1">
      <alignment horizontal="left" vertical="top" wrapText="1"/>
    </xf>
    <xf numFmtId="0" fontId="516" fillId="0" borderId="1" xfId="0" applyFont="1" applyBorder="1" applyAlignment="1">
      <alignment horizontal="center" vertical="top"/>
    </xf>
    <xf numFmtId="168" fontId="517" fillId="0" borderId="1" xfId="0" applyNumberFormat="1" applyFont="1" applyBorder="1" applyAlignment="1">
      <alignment horizontal="right" vertical="top"/>
    </xf>
    <xf numFmtId="169" fontId="518" fillId="0" borderId="1" xfId="0" applyNumberFormat="1" applyFont="1" applyBorder="1" applyAlignment="1">
      <alignment horizontal="right" vertical="top"/>
    </xf>
    <xf numFmtId="169" fontId="519" fillId="0" borderId="1" xfId="0" applyNumberFormat="1" applyFont="1" applyBorder="1" applyAlignment="1">
      <alignment horizontal="right" vertical="top"/>
    </xf>
    <xf numFmtId="169" fontId="520" fillId="0" borderId="1" xfId="0" applyNumberFormat="1" applyFont="1" applyBorder="1" applyAlignment="1">
      <alignment horizontal="right" vertical="top"/>
    </xf>
    <xf numFmtId="4" fontId="521" fillId="2" borderId="1" xfId="0" applyNumberFormat="1" applyFont="1" applyFill="1" applyBorder="1" applyAlignment="1" applyProtection="1">
      <alignment horizontal="right" vertical="top"/>
      <protection locked="0"/>
    </xf>
    <xf numFmtId="170" fontId="522" fillId="0" borderId="1" xfId="0" applyNumberFormat="1" applyFont="1" applyBorder="1" applyAlignment="1">
      <alignment horizontal="right" vertical="top"/>
    </xf>
    <xf numFmtId="4" fontId="523" fillId="0" borderId="1" xfId="0" applyNumberFormat="1" applyFont="1" applyBorder="1" applyAlignment="1">
      <alignment horizontal="right" vertical="top"/>
    </xf>
    <xf numFmtId="4" fontId="524" fillId="0" borderId="1" xfId="0" applyNumberFormat="1" applyFont="1" applyBorder="1" applyAlignment="1">
      <alignment horizontal="right" vertical="top"/>
    </xf>
    <xf numFmtId="0" fontId="525" fillId="0" borderId="0" xfId="0" applyFont="1"/>
    <xf numFmtId="0" fontId="530" fillId="0" borderId="0" xfId="0" applyFont="1" applyAlignment="1">
      <alignment horizontal="left" vertical="top"/>
    </xf>
    <xf numFmtId="0" fontId="533" fillId="3" borderId="1" xfId="0" applyFont="1" applyFill="1" applyBorder="1" applyAlignment="1">
      <alignment horizontal="left"/>
    </xf>
    <xf numFmtId="0" fontId="534" fillId="3" borderId="1" xfId="0" applyFont="1" applyFill="1" applyBorder="1" applyAlignment="1">
      <alignment horizontal="left"/>
    </xf>
    <xf numFmtId="0" fontId="535" fillId="3" borderId="1" xfId="0" applyFont="1" applyFill="1" applyBorder="1" applyAlignment="1">
      <alignment horizontal="left"/>
    </xf>
    <xf numFmtId="0" fontId="536" fillId="3" borderId="1" xfId="0" applyFont="1" applyFill="1" applyBorder="1" applyAlignment="1">
      <alignment horizontal="left"/>
    </xf>
    <xf numFmtId="0" fontId="537" fillId="3" borderId="1" xfId="0" applyFont="1" applyFill="1" applyBorder="1" applyAlignment="1">
      <alignment horizontal="left"/>
    </xf>
    <xf numFmtId="0" fontId="538" fillId="3" borderId="1" xfId="0" applyFont="1" applyFill="1" applyBorder="1" applyAlignment="1">
      <alignment horizontal="left"/>
    </xf>
    <xf numFmtId="0" fontId="539" fillId="3" borderId="1" xfId="0" applyFont="1" applyFill="1" applyBorder="1" applyAlignment="1">
      <alignment horizontal="left"/>
    </xf>
    <xf numFmtId="0" fontId="540" fillId="3" borderId="1" xfId="0" applyFont="1" applyFill="1" applyBorder="1" applyAlignment="1">
      <alignment horizontal="left"/>
    </xf>
    <xf numFmtId="0" fontId="541" fillId="3" borderId="1" xfId="0" applyFont="1" applyFill="1" applyBorder="1" applyAlignment="1">
      <alignment horizontal="left"/>
    </xf>
    <xf numFmtId="0" fontId="542" fillId="3" borderId="1" xfId="0" applyFont="1" applyFill="1" applyBorder="1" applyAlignment="1">
      <alignment horizontal="left"/>
    </xf>
    <xf numFmtId="0" fontId="543" fillId="3" borderId="1" xfId="0" applyFont="1" applyFill="1" applyBorder="1" applyAlignment="1">
      <alignment horizontal="left"/>
    </xf>
    <xf numFmtId="0" fontId="544" fillId="0" borderId="1" xfId="0" applyFont="1" applyBorder="1" applyAlignment="1">
      <alignment horizontal="left" vertical="top"/>
    </xf>
    <xf numFmtId="0" fontId="545" fillId="0" borderId="1" xfId="0" applyFont="1" applyBorder="1" applyAlignment="1">
      <alignment horizontal="left" vertical="top" wrapText="1"/>
    </xf>
    <xf numFmtId="4" fontId="546" fillId="2" borderId="1" xfId="0" applyNumberFormat="1" applyFont="1" applyFill="1" applyBorder="1" applyAlignment="1" applyProtection="1">
      <alignment horizontal="right" vertical="top"/>
      <protection locked="0"/>
    </xf>
    <xf numFmtId="4" fontId="547" fillId="0" borderId="1" xfId="0" applyNumberFormat="1" applyFont="1" applyBorder="1" applyAlignment="1">
      <alignment horizontal="right" vertical="top"/>
    </xf>
    <xf numFmtId="4" fontId="548" fillId="2" borderId="1" xfId="0" applyNumberFormat="1" applyFont="1" applyFill="1" applyBorder="1" applyAlignment="1" applyProtection="1">
      <alignment horizontal="right" vertical="top"/>
      <protection locked="0"/>
    </xf>
    <xf numFmtId="4" fontId="549" fillId="0" borderId="1" xfId="0" applyNumberFormat="1" applyFont="1" applyBorder="1" applyAlignment="1">
      <alignment horizontal="right" vertical="top"/>
    </xf>
    <xf numFmtId="4" fontId="550" fillId="2" borderId="1" xfId="0" applyNumberFormat="1" applyFont="1" applyFill="1" applyBorder="1" applyAlignment="1" applyProtection="1">
      <alignment horizontal="right" vertical="top"/>
      <protection locked="0"/>
    </xf>
    <xf numFmtId="4" fontId="551" fillId="0" borderId="1" xfId="0" applyNumberFormat="1" applyFont="1" applyBorder="1" applyAlignment="1">
      <alignment horizontal="right" vertical="top"/>
    </xf>
    <xf numFmtId="4" fontId="552" fillId="3" borderId="1" xfId="0" applyNumberFormat="1" applyFont="1" applyFill="1" applyBorder="1" applyAlignment="1">
      <alignment horizontal="right" vertical="top"/>
    </xf>
    <xf numFmtId="4" fontId="553" fillId="3" borderId="1" xfId="0" applyNumberFormat="1" applyFont="1" applyFill="1" applyBorder="1" applyAlignment="1">
      <alignment horizontal="right" vertical="top"/>
    </xf>
    <xf numFmtId="0" fontId="554" fillId="0" borderId="1" xfId="0" applyFont="1" applyBorder="1" applyAlignment="1">
      <alignment horizontal="left" vertical="top"/>
    </xf>
    <xf numFmtId="0" fontId="555" fillId="0" borderId="1" xfId="0" applyFont="1" applyBorder="1" applyAlignment="1">
      <alignment horizontal="left" vertical="top" wrapText="1"/>
    </xf>
    <xf numFmtId="4" fontId="556" fillId="2" borderId="1" xfId="0" applyNumberFormat="1" applyFont="1" applyFill="1" applyBorder="1" applyAlignment="1" applyProtection="1">
      <alignment horizontal="right" vertical="top"/>
      <protection locked="0"/>
    </xf>
    <xf numFmtId="4" fontId="557" fillId="0" borderId="1" xfId="0" applyNumberFormat="1" applyFont="1" applyBorder="1" applyAlignment="1">
      <alignment horizontal="right" vertical="top"/>
    </xf>
    <xf numFmtId="4" fontId="558" fillId="2" borderId="1" xfId="0" applyNumberFormat="1" applyFont="1" applyFill="1" applyBorder="1" applyAlignment="1" applyProtection="1">
      <alignment horizontal="right" vertical="top"/>
      <protection locked="0"/>
    </xf>
    <xf numFmtId="4" fontId="559" fillId="0" borderId="1" xfId="0" applyNumberFormat="1" applyFont="1" applyBorder="1" applyAlignment="1">
      <alignment horizontal="right" vertical="top"/>
    </xf>
    <xf numFmtId="4" fontId="560" fillId="2" borderId="1" xfId="0" applyNumberFormat="1" applyFont="1" applyFill="1" applyBorder="1" applyAlignment="1" applyProtection="1">
      <alignment horizontal="right" vertical="top"/>
      <protection locked="0"/>
    </xf>
    <xf numFmtId="4" fontId="561" fillId="0" borderId="1" xfId="0" applyNumberFormat="1" applyFont="1" applyBorder="1" applyAlignment="1">
      <alignment horizontal="right" vertical="top"/>
    </xf>
    <xf numFmtId="4" fontId="562" fillId="3" borderId="1" xfId="0" applyNumberFormat="1" applyFont="1" applyFill="1" applyBorder="1" applyAlignment="1">
      <alignment horizontal="right" vertical="top"/>
    </xf>
    <xf numFmtId="4" fontId="563" fillId="3" borderId="1" xfId="0" applyNumberFormat="1" applyFont="1" applyFill="1" applyBorder="1" applyAlignment="1">
      <alignment horizontal="right" vertical="top"/>
    </xf>
    <xf numFmtId="0" fontId="564" fillId="0" borderId="1" xfId="0" applyFont="1" applyBorder="1" applyAlignment="1">
      <alignment horizontal="left" vertical="top"/>
    </xf>
    <xf numFmtId="0" fontId="565" fillId="0" borderId="1" xfId="0" applyFont="1" applyBorder="1" applyAlignment="1">
      <alignment horizontal="left" vertical="top" wrapText="1"/>
    </xf>
    <xf numFmtId="4" fontId="566" fillId="2" borderId="1" xfId="0" applyNumberFormat="1" applyFont="1" applyFill="1" applyBorder="1" applyAlignment="1" applyProtection="1">
      <alignment horizontal="right" vertical="top"/>
      <protection locked="0"/>
    </xf>
    <xf numFmtId="4" fontId="567" fillId="0" borderId="1" xfId="0" applyNumberFormat="1" applyFont="1" applyBorder="1" applyAlignment="1">
      <alignment horizontal="right" vertical="top"/>
    </xf>
    <xf numFmtId="4" fontId="568" fillId="2" borderId="1" xfId="0" applyNumberFormat="1" applyFont="1" applyFill="1" applyBorder="1" applyAlignment="1" applyProtection="1">
      <alignment horizontal="right" vertical="top"/>
      <protection locked="0"/>
    </xf>
    <xf numFmtId="4" fontId="569" fillId="0" borderId="1" xfId="0" applyNumberFormat="1" applyFont="1" applyBorder="1" applyAlignment="1">
      <alignment horizontal="right" vertical="top"/>
    </xf>
    <xf numFmtId="4" fontId="570" fillId="2" borderId="1" xfId="0" applyNumberFormat="1" applyFont="1" applyFill="1" applyBorder="1" applyAlignment="1" applyProtection="1">
      <alignment horizontal="right" vertical="top"/>
      <protection locked="0"/>
    </xf>
    <xf numFmtId="4" fontId="571" fillId="0" borderId="1" xfId="0" applyNumberFormat="1" applyFont="1" applyBorder="1" applyAlignment="1">
      <alignment horizontal="right" vertical="top"/>
    </xf>
    <xf numFmtId="4" fontId="572" fillId="3" borderId="1" xfId="0" applyNumberFormat="1" applyFont="1" applyFill="1" applyBorder="1" applyAlignment="1">
      <alignment horizontal="right" vertical="top"/>
    </xf>
    <xf numFmtId="4" fontId="573" fillId="3" borderId="1" xfId="0" applyNumberFormat="1" applyFont="1" applyFill="1" applyBorder="1" applyAlignment="1">
      <alignment horizontal="right" vertical="top"/>
    </xf>
    <xf numFmtId="0" fontId="574" fillId="0" borderId="1" xfId="0" applyFont="1" applyBorder="1" applyAlignment="1">
      <alignment horizontal="left" vertical="top"/>
    </xf>
    <xf numFmtId="0" fontId="575" fillId="0" borderId="1" xfId="0" applyFont="1" applyBorder="1" applyAlignment="1">
      <alignment horizontal="left" vertical="top" wrapText="1"/>
    </xf>
    <xf numFmtId="4" fontId="576" fillId="2" borderId="1" xfId="0" applyNumberFormat="1" applyFont="1" applyFill="1" applyBorder="1" applyAlignment="1" applyProtection="1">
      <alignment horizontal="right" vertical="top"/>
      <protection locked="0"/>
    </xf>
    <xf numFmtId="4" fontId="577" fillId="0" borderId="1" xfId="0" applyNumberFormat="1" applyFont="1" applyBorder="1" applyAlignment="1">
      <alignment horizontal="right" vertical="top"/>
    </xf>
    <xf numFmtId="4" fontId="578" fillId="2" borderId="1" xfId="0" applyNumberFormat="1" applyFont="1" applyFill="1" applyBorder="1" applyAlignment="1" applyProtection="1">
      <alignment horizontal="right" vertical="top"/>
      <protection locked="0"/>
    </xf>
    <xf numFmtId="4" fontId="579" fillId="0" borderId="1" xfId="0" applyNumberFormat="1" applyFont="1" applyBorder="1" applyAlignment="1">
      <alignment horizontal="right" vertical="top"/>
    </xf>
    <xf numFmtId="4" fontId="580" fillId="2" borderId="1" xfId="0" applyNumberFormat="1" applyFont="1" applyFill="1" applyBorder="1" applyAlignment="1" applyProtection="1">
      <alignment horizontal="right" vertical="top"/>
      <protection locked="0"/>
    </xf>
    <xf numFmtId="4" fontId="581" fillId="0" borderId="1" xfId="0" applyNumberFormat="1" applyFont="1" applyBorder="1" applyAlignment="1">
      <alignment horizontal="right" vertical="top"/>
    </xf>
    <xf numFmtId="4" fontId="582" fillId="3" borderId="1" xfId="0" applyNumberFormat="1" applyFont="1" applyFill="1" applyBorder="1" applyAlignment="1">
      <alignment horizontal="right" vertical="top"/>
    </xf>
    <xf numFmtId="4" fontId="583" fillId="3" borderId="1" xfId="0" applyNumberFormat="1" applyFont="1" applyFill="1" applyBorder="1" applyAlignment="1">
      <alignment horizontal="right" vertical="top"/>
    </xf>
    <xf numFmtId="0" fontId="584" fillId="0" borderId="1" xfId="0" applyFont="1" applyBorder="1" applyAlignment="1">
      <alignment horizontal="left" vertical="top"/>
    </xf>
    <xf numFmtId="0" fontId="585" fillId="0" borderId="1" xfId="0" applyFont="1" applyBorder="1" applyAlignment="1">
      <alignment horizontal="left" vertical="top" wrapText="1"/>
    </xf>
    <xf numFmtId="4" fontId="586" fillId="2" borderId="1" xfId="0" applyNumberFormat="1" applyFont="1" applyFill="1" applyBorder="1" applyAlignment="1" applyProtection="1">
      <alignment horizontal="right" vertical="top"/>
      <protection locked="0"/>
    </xf>
    <xf numFmtId="4" fontId="587" fillId="0" borderId="1" xfId="0" applyNumberFormat="1" applyFont="1" applyBorder="1" applyAlignment="1">
      <alignment horizontal="right" vertical="top"/>
    </xf>
    <xf numFmtId="4" fontId="588" fillId="2" borderId="1" xfId="0" applyNumberFormat="1" applyFont="1" applyFill="1" applyBorder="1" applyAlignment="1" applyProtection="1">
      <alignment horizontal="right" vertical="top"/>
      <protection locked="0"/>
    </xf>
    <xf numFmtId="4" fontId="589" fillId="0" borderId="1" xfId="0" applyNumberFormat="1" applyFont="1" applyBorder="1" applyAlignment="1">
      <alignment horizontal="right" vertical="top"/>
    </xf>
    <xf numFmtId="4" fontId="590" fillId="2" borderId="1" xfId="0" applyNumberFormat="1" applyFont="1" applyFill="1" applyBorder="1" applyAlignment="1" applyProtection="1">
      <alignment horizontal="right" vertical="top"/>
      <protection locked="0"/>
    </xf>
    <xf numFmtId="4" fontId="591" fillId="0" borderId="1" xfId="0" applyNumberFormat="1" applyFont="1" applyBorder="1" applyAlignment="1">
      <alignment horizontal="right" vertical="top"/>
    </xf>
    <xf numFmtId="4" fontId="592" fillId="3" borderId="1" xfId="0" applyNumberFormat="1" applyFont="1" applyFill="1" applyBorder="1" applyAlignment="1">
      <alignment horizontal="right" vertical="top"/>
    </xf>
    <xf numFmtId="4" fontId="593" fillId="3" borderId="1" xfId="0" applyNumberFormat="1" applyFont="1" applyFill="1" applyBorder="1" applyAlignment="1">
      <alignment horizontal="right" vertical="top"/>
    </xf>
    <xf numFmtId="4" fontId="596" fillId="3" borderId="1" xfId="0" applyNumberFormat="1" applyFont="1" applyFill="1" applyBorder="1" applyAlignment="1">
      <alignment horizontal="right"/>
    </xf>
    <xf numFmtId="4" fontId="603" fillId="3" borderId="1" xfId="0" applyNumberFormat="1" applyFont="1" applyFill="1" applyBorder="1" applyAlignment="1">
      <alignment horizontal="right"/>
    </xf>
    <xf numFmtId="4" fontId="604" fillId="3" borderId="1" xfId="0" applyNumberFormat="1" applyFont="1" applyFill="1" applyBorder="1" applyAlignment="1">
      <alignment horizontal="right"/>
    </xf>
    <xf numFmtId="0" fontId="605" fillId="0" borderId="0" xfId="0" applyFont="1" applyAlignment="1">
      <alignment horizontal="left" vertical="top"/>
    </xf>
    <xf numFmtId="0" fontId="608" fillId="3" borderId="1" xfId="0" applyFont="1" applyFill="1" applyBorder="1" applyAlignment="1">
      <alignment horizontal="left"/>
    </xf>
    <xf numFmtId="0" fontId="609" fillId="3" borderId="1" xfId="0" applyFont="1" applyFill="1" applyBorder="1" applyAlignment="1">
      <alignment horizontal="left"/>
    </xf>
    <xf numFmtId="0" fontId="610" fillId="3" borderId="1" xfId="0" applyFont="1" applyFill="1" applyBorder="1" applyAlignment="1">
      <alignment horizontal="left"/>
    </xf>
    <xf numFmtId="0" fontId="611" fillId="3" borderId="1" xfId="0" applyFont="1" applyFill="1" applyBorder="1" applyAlignment="1">
      <alignment horizontal="left"/>
    </xf>
    <xf numFmtId="0" fontId="617" fillId="0" borderId="1" xfId="0" applyFont="1" applyBorder="1" applyAlignment="1">
      <alignment horizontal="left" vertical="top"/>
    </xf>
    <xf numFmtId="4" fontId="618" fillId="0" borderId="1" xfId="0" applyNumberFormat="1" applyFont="1" applyBorder="1" applyAlignment="1">
      <alignment horizontal="right" vertical="top"/>
    </xf>
    <xf numFmtId="4" fontId="619" fillId="0" borderId="1" xfId="0" applyNumberFormat="1" applyFont="1" applyBorder="1" applyAlignment="1">
      <alignment horizontal="right" vertical="top"/>
    </xf>
    <xf numFmtId="4" fontId="620" fillId="2" borderId="1" xfId="0" applyNumberFormat="1" applyFont="1" applyFill="1" applyBorder="1" applyAlignment="1" applyProtection="1">
      <alignment vertical="top"/>
      <protection locked="0"/>
    </xf>
    <xf numFmtId="0" fontId="626" fillId="0" borderId="0" xfId="0" applyFont="1"/>
    <xf numFmtId="0" fontId="627" fillId="0" borderId="1" xfId="0" applyFont="1" applyBorder="1" applyAlignment="1">
      <alignment horizontal="left" vertical="top"/>
    </xf>
    <xf numFmtId="4" fontId="628" fillId="0" borderId="1" xfId="0" applyNumberFormat="1" applyFont="1" applyBorder="1" applyAlignment="1">
      <alignment horizontal="right" vertical="top"/>
    </xf>
    <xf numFmtId="4" fontId="629" fillId="0" borderId="1" xfId="0" applyNumberFormat="1" applyFont="1" applyBorder="1" applyAlignment="1">
      <alignment horizontal="right" vertical="top"/>
    </xf>
    <xf numFmtId="4" fontId="630" fillId="2" borderId="1" xfId="0" applyNumberFormat="1" applyFont="1" applyFill="1" applyBorder="1" applyAlignment="1" applyProtection="1">
      <alignment vertical="top"/>
      <protection locked="0"/>
    </xf>
    <xf numFmtId="0" fontId="636" fillId="0" borderId="0" xfId="0" applyFont="1"/>
    <xf numFmtId="0" fontId="637" fillId="0" borderId="1" xfId="0" applyFont="1" applyBorder="1" applyAlignment="1">
      <alignment horizontal="left" vertical="top"/>
    </xf>
    <xf numFmtId="4" fontId="638" fillId="0" borderId="1" xfId="0" applyNumberFormat="1" applyFont="1" applyBorder="1" applyAlignment="1">
      <alignment horizontal="right" vertical="top"/>
    </xf>
    <xf numFmtId="4" fontId="639" fillId="0" borderId="1" xfId="0" applyNumberFormat="1" applyFont="1" applyBorder="1" applyAlignment="1">
      <alignment horizontal="right" vertical="top"/>
    </xf>
    <xf numFmtId="4" fontId="640" fillId="2" borderId="1" xfId="0" applyNumberFormat="1" applyFont="1" applyFill="1" applyBorder="1" applyAlignment="1" applyProtection="1">
      <alignment vertical="top"/>
      <protection locked="0"/>
    </xf>
    <xf numFmtId="0" fontId="646" fillId="0" borderId="0" xfId="0" applyFont="1"/>
    <xf numFmtId="0" fontId="647" fillId="0" borderId="1" xfId="0" applyFont="1" applyBorder="1" applyAlignment="1">
      <alignment horizontal="left" vertical="top"/>
    </xf>
    <xf numFmtId="4" fontId="648" fillId="0" borderId="1" xfId="0" applyNumberFormat="1" applyFont="1" applyBorder="1" applyAlignment="1">
      <alignment horizontal="right" vertical="top"/>
    </xf>
    <xf numFmtId="4" fontId="649" fillId="0" borderId="1" xfId="0" applyNumberFormat="1" applyFont="1" applyBorder="1" applyAlignment="1">
      <alignment horizontal="right" vertical="top"/>
    </xf>
    <xf numFmtId="4" fontId="650" fillId="2" borderId="1" xfId="0" applyNumberFormat="1" applyFont="1" applyFill="1" applyBorder="1" applyAlignment="1" applyProtection="1">
      <alignment vertical="top"/>
      <protection locked="0"/>
    </xf>
    <xf numFmtId="0" fontId="656" fillId="0" borderId="0" xfId="0" applyFont="1"/>
    <xf numFmtId="0" fontId="657" fillId="0" borderId="1" xfId="0" applyFont="1" applyBorder="1" applyAlignment="1">
      <alignment horizontal="left" vertical="top"/>
    </xf>
    <xf numFmtId="4" fontId="658" fillId="0" borderId="1" xfId="0" applyNumberFormat="1" applyFont="1" applyBorder="1" applyAlignment="1">
      <alignment horizontal="right" vertical="top"/>
    </xf>
    <xf numFmtId="4" fontId="659" fillId="0" borderId="1" xfId="0" applyNumberFormat="1" applyFont="1" applyBorder="1" applyAlignment="1">
      <alignment horizontal="right" vertical="top"/>
    </xf>
    <xf numFmtId="4" fontId="660" fillId="2" borderId="1" xfId="0" applyNumberFormat="1" applyFont="1" applyFill="1" applyBorder="1" applyAlignment="1" applyProtection="1">
      <alignment vertical="top"/>
      <protection locked="0"/>
    </xf>
    <xf numFmtId="0" fontId="666" fillId="0" borderId="0" xfId="0" applyFont="1"/>
    <xf numFmtId="0" fontId="667" fillId="0" borderId="1" xfId="0" applyFont="1" applyBorder="1" applyAlignment="1">
      <alignment horizontal="left" vertical="top"/>
    </xf>
    <xf numFmtId="4" fontId="668" fillId="0" borderId="1" xfId="0" applyNumberFormat="1" applyFont="1" applyBorder="1" applyAlignment="1">
      <alignment horizontal="right" vertical="top"/>
    </xf>
    <xf numFmtId="4" fontId="669" fillId="0" borderId="1" xfId="0" applyNumberFormat="1" applyFont="1" applyBorder="1" applyAlignment="1">
      <alignment horizontal="right" vertical="top"/>
    </xf>
    <xf numFmtId="4" fontId="670" fillId="0" borderId="1" xfId="0" applyNumberFormat="1" applyFont="1" applyBorder="1" applyAlignment="1">
      <alignment horizontal="right" vertical="top"/>
    </xf>
    <xf numFmtId="0" fontId="676" fillId="0" borderId="0" xfId="0" applyFont="1"/>
    <xf numFmtId="0" fontId="677" fillId="0" borderId="1" xfId="0" applyFont="1" applyBorder="1" applyAlignment="1">
      <alignment horizontal="left" vertical="top"/>
    </xf>
    <xf numFmtId="4" fontId="678" fillId="0" borderId="1" xfId="0" applyNumberFormat="1" applyFont="1" applyBorder="1" applyAlignment="1">
      <alignment horizontal="right" vertical="top"/>
    </xf>
    <xf numFmtId="4" fontId="682" fillId="2" borderId="1" xfId="0" applyNumberFormat="1" applyFont="1" applyFill="1" applyBorder="1" applyAlignment="1" applyProtection="1">
      <alignment horizontal="right" vertical="top"/>
      <protection locked="0"/>
    </xf>
    <xf numFmtId="0" fontId="683" fillId="0" borderId="0" xfId="0" applyFont="1"/>
    <xf numFmtId="4" fontId="687" fillId="2" borderId="1" xfId="0" applyNumberFormat="1" applyFont="1" applyFill="1" applyBorder="1" applyAlignment="1" applyProtection="1">
      <alignment horizontal="right" vertical="top"/>
      <protection locked="0"/>
    </xf>
    <xf numFmtId="0" fontId="688" fillId="0" borderId="0" xfId="0" applyFont="1"/>
    <xf numFmtId="4" fontId="692" fillId="2" borderId="1" xfId="0" applyNumberFormat="1" applyFont="1" applyFill="1" applyBorder="1" applyAlignment="1" applyProtection="1">
      <alignment horizontal="right" vertical="top"/>
      <protection locked="0"/>
    </xf>
    <xf numFmtId="4" fontId="696" fillId="3" borderId="1" xfId="0" applyNumberFormat="1" applyFont="1" applyFill="1" applyBorder="1" applyAlignment="1">
      <alignment horizontal="right"/>
    </xf>
    <xf numFmtId="0" fontId="697" fillId="0" borderId="0" xfId="0" applyFont="1"/>
    <xf numFmtId="4" fontId="701" fillId="2" borderId="1" xfId="0" applyNumberFormat="1" applyFont="1" applyFill="1" applyBorder="1" applyAlignment="1" applyProtection="1">
      <alignment horizontal="right" vertical="top"/>
      <protection locked="0"/>
    </xf>
    <xf numFmtId="0" fontId="704" fillId="0" borderId="0" xfId="0" applyFont="1" applyAlignment="1">
      <alignment horizontal="left" vertical="top"/>
    </xf>
    <xf numFmtId="0" fontId="707" fillId="3" borderId="1" xfId="0" applyFont="1" applyFill="1" applyBorder="1" applyAlignment="1">
      <alignment horizontal="left"/>
    </xf>
    <xf numFmtId="0" fontId="708" fillId="3" borderId="1" xfId="0" applyFont="1" applyFill="1" applyBorder="1" applyAlignment="1">
      <alignment horizontal="left"/>
    </xf>
    <xf numFmtId="0" fontId="709" fillId="3" borderId="1" xfId="0" applyFont="1" applyFill="1" applyBorder="1" applyAlignment="1">
      <alignment horizontal="left"/>
    </xf>
    <xf numFmtId="0" fontId="710" fillId="3" borderId="1" xfId="0" applyFont="1" applyFill="1" applyBorder="1" applyAlignment="1">
      <alignment horizontal="left"/>
    </xf>
    <xf numFmtId="0" fontId="716" fillId="0" borderId="1" xfId="0" applyFont="1" applyBorder="1" applyAlignment="1">
      <alignment horizontal="left" vertical="top"/>
    </xf>
    <xf numFmtId="4" fontId="717" fillId="0" borderId="1" xfId="0" applyNumberFormat="1" applyFont="1" applyBorder="1" applyAlignment="1">
      <alignment horizontal="right" vertical="top"/>
    </xf>
    <xf numFmtId="4" fontId="718" fillId="0" borderId="1" xfId="0" applyNumberFormat="1" applyFont="1" applyBorder="1" applyAlignment="1">
      <alignment horizontal="right" vertical="top"/>
    </xf>
    <xf numFmtId="4" fontId="719" fillId="2" borderId="1" xfId="0" applyNumberFormat="1" applyFont="1" applyFill="1" applyBorder="1" applyAlignment="1" applyProtection="1">
      <alignment vertical="top"/>
      <protection locked="0"/>
    </xf>
    <xf numFmtId="0" fontId="725" fillId="0" borderId="0" xfId="0" applyFont="1"/>
    <xf numFmtId="0" fontId="726" fillId="0" borderId="1" xfId="0" applyFont="1" applyBorder="1" applyAlignment="1">
      <alignment horizontal="left" vertical="top"/>
    </xf>
    <xf numFmtId="4" fontId="727" fillId="0" borderId="1" xfId="0" applyNumberFormat="1" applyFont="1" applyBorder="1" applyAlignment="1">
      <alignment horizontal="right" vertical="top"/>
    </xf>
    <xf numFmtId="4" fontId="728" fillId="0" borderId="1" xfId="0" applyNumberFormat="1" applyFont="1" applyBorder="1" applyAlignment="1">
      <alignment horizontal="right" vertical="top"/>
    </xf>
    <xf numFmtId="4" fontId="729" fillId="2" borderId="1" xfId="0" applyNumberFormat="1" applyFont="1" applyFill="1" applyBorder="1" applyAlignment="1" applyProtection="1">
      <alignment vertical="top"/>
      <protection locked="0"/>
    </xf>
    <xf numFmtId="0" fontId="735" fillId="0" borderId="0" xfId="0" applyFont="1"/>
    <xf numFmtId="0" fontId="736" fillId="0" borderId="1" xfId="0" applyFont="1" applyBorder="1" applyAlignment="1">
      <alignment horizontal="left" vertical="top"/>
    </xf>
    <xf numFmtId="4" fontId="737" fillId="0" borderId="1" xfId="0" applyNumberFormat="1" applyFont="1" applyBorder="1" applyAlignment="1">
      <alignment horizontal="right" vertical="top"/>
    </xf>
    <xf numFmtId="4" fontId="738" fillId="0" borderId="1" xfId="0" applyNumberFormat="1" applyFont="1" applyBorder="1" applyAlignment="1">
      <alignment horizontal="right" vertical="top"/>
    </xf>
    <xf numFmtId="4" fontId="739" fillId="2" borderId="1" xfId="0" applyNumberFormat="1" applyFont="1" applyFill="1" applyBorder="1" applyAlignment="1" applyProtection="1">
      <alignment vertical="top"/>
      <protection locked="0"/>
    </xf>
    <xf numFmtId="0" fontId="745" fillId="0" borderId="0" xfId="0" applyFont="1"/>
    <xf numFmtId="0" fontId="746" fillId="0" borderId="1" xfId="0" applyFont="1" applyBorder="1" applyAlignment="1">
      <alignment horizontal="left" vertical="top"/>
    </xf>
    <xf numFmtId="4" fontId="747" fillId="0" borderId="1" xfId="0" applyNumberFormat="1" applyFont="1" applyBorder="1" applyAlignment="1">
      <alignment horizontal="right" vertical="top"/>
    </xf>
    <xf numFmtId="4" fontId="748" fillId="0" borderId="1" xfId="0" applyNumberFormat="1" applyFont="1" applyBorder="1" applyAlignment="1">
      <alignment horizontal="right" vertical="top"/>
    </xf>
    <xf numFmtId="4" fontId="749" fillId="2" borderId="1" xfId="0" applyNumberFormat="1" applyFont="1" applyFill="1" applyBorder="1" applyAlignment="1" applyProtection="1">
      <alignment vertical="top"/>
      <protection locked="0"/>
    </xf>
    <xf numFmtId="0" fontId="755" fillId="0" borderId="0" xfId="0" applyFont="1"/>
    <xf numFmtId="0" fontId="756" fillId="0" borderId="1" xfId="0" applyFont="1" applyBorder="1" applyAlignment="1">
      <alignment horizontal="left" vertical="top"/>
    </xf>
    <xf numFmtId="4" fontId="757" fillId="0" borderId="1" xfId="0" applyNumberFormat="1" applyFont="1" applyBorder="1" applyAlignment="1">
      <alignment horizontal="right" vertical="top"/>
    </xf>
    <xf numFmtId="4" fontId="758" fillId="0" borderId="1" xfId="0" applyNumberFormat="1" applyFont="1" applyBorder="1" applyAlignment="1">
      <alignment horizontal="right" vertical="top"/>
    </xf>
    <xf numFmtId="4" fontId="759" fillId="2" borderId="1" xfId="0" applyNumberFormat="1" applyFont="1" applyFill="1" applyBorder="1" applyAlignment="1" applyProtection="1">
      <alignment vertical="top"/>
      <protection locked="0"/>
    </xf>
    <xf numFmtId="0" fontId="765" fillId="0" borderId="0" xfId="0" applyFont="1"/>
    <xf numFmtId="0" fontId="766" fillId="0" borderId="1" xfId="0" applyFont="1" applyBorder="1" applyAlignment="1">
      <alignment horizontal="left" vertical="top"/>
    </xf>
    <xf numFmtId="4" fontId="767" fillId="0" borderId="1" xfId="0" applyNumberFormat="1" applyFont="1" applyBorder="1" applyAlignment="1">
      <alignment horizontal="right" vertical="top"/>
    </xf>
    <xf numFmtId="4" fontId="768" fillId="0" borderId="1" xfId="0" applyNumberFormat="1" applyFont="1" applyBorder="1" applyAlignment="1">
      <alignment horizontal="right" vertical="top"/>
    </xf>
    <xf numFmtId="4" fontId="769" fillId="0" borderId="1" xfId="0" applyNumberFormat="1" applyFont="1" applyBorder="1" applyAlignment="1">
      <alignment horizontal="right" vertical="top"/>
    </xf>
    <xf numFmtId="0" fontId="775" fillId="0" borderId="0" xfId="0" applyFont="1"/>
    <xf numFmtId="0" fontId="776" fillId="0" borderId="1" xfId="0" applyFont="1" applyBorder="1" applyAlignment="1">
      <alignment horizontal="left" vertical="top"/>
    </xf>
    <xf numFmtId="4" fontId="777" fillId="0" borderId="1" xfId="0" applyNumberFormat="1" applyFont="1" applyBorder="1" applyAlignment="1">
      <alignment horizontal="right" vertical="top"/>
    </xf>
    <xf numFmtId="4" fontId="781" fillId="2" borderId="1" xfId="0" applyNumberFormat="1" applyFont="1" applyFill="1" applyBorder="1" applyAlignment="1" applyProtection="1">
      <alignment horizontal="right" vertical="top"/>
      <protection locked="0"/>
    </xf>
    <xf numFmtId="0" fontId="782" fillId="0" borderId="0" xfId="0" applyFont="1"/>
    <xf numFmtId="4" fontId="786" fillId="2" borderId="1" xfId="0" applyNumberFormat="1" applyFont="1" applyFill="1" applyBorder="1" applyAlignment="1" applyProtection="1">
      <alignment horizontal="right" vertical="top"/>
      <protection locked="0"/>
    </xf>
    <xf numFmtId="0" fontId="789" fillId="0" borderId="0" xfId="0" applyFont="1" applyAlignment="1">
      <alignment horizontal="left" vertical="top"/>
    </xf>
    <xf numFmtId="0" fontId="792" fillId="0" borderId="1" xfId="0" applyFont="1" applyBorder="1" applyAlignment="1">
      <alignment horizontal="left" vertical="top"/>
    </xf>
    <xf numFmtId="0" fontId="793" fillId="2" borderId="1" xfId="0" applyFont="1" applyFill="1" applyBorder="1" applyAlignment="1" applyProtection="1">
      <alignment vertical="top"/>
      <protection locked="0"/>
    </xf>
    <xf numFmtId="0" fontId="801" fillId="0" borderId="1" xfId="0" applyFont="1" applyBorder="1" applyAlignment="1">
      <alignment horizontal="left" vertical="top"/>
    </xf>
    <xf numFmtId="0" fontId="802" fillId="2" borderId="1" xfId="0" applyFont="1" applyFill="1" applyBorder="1" applyAlignment="1" applyProtection="1">
      <alignment vertical="top"/>
      <protection locked="0"/>
    </xf>
    <xf numFmtId="0" fontId="810" fillId="0" borderId="1" xfId="0" applyFont="1" applyBorder="1" applyAlignment="1">
      <alignment horizontal="left" vertical="top"/>
    </xf>
    <xf numFmtId="0" fontId="811" fillId="2" borderId="1" xfId="0" applyFont="1" applyFill="1" applyBorder="1" applyAlignment="1" applyProtection="1">
      <alignment vertical="top"/>
      <protection locked="0"/>
    </xf>
    <xf numFmtId="0" fontId="819" fillId="0" borderId="1" xfId="0" applyFont="1" applyBorder="1" applyAlignment="1">
      <alignment horizontal="left" vertical="top"/>
    </xf>
    <xf numFmtId="0" fontId="820" fillId="2" borderId="1" xfId="0" applyFont="1" applyFill="1" applyBorder="1" applyAlignment="1" applyProtection="1">
      <alignment vertical="top"/>
      <protection locked="0"/>
    </xf>
    <xf numFmtId="0" fontId="828" fillId="0" borderId="1" xfId="0" applyFont="1" applyBorder="1" applyAlignment="1">
      <alignment horizontal="left" vertical="top"/>
    </xf>
    <xf numFmtId="171" fontId="829" fillId="0" borderId="1" xfId="0" applyNumberFormat="1" applyFont="1" applyBorder="1" applyAlignment="1">
      <alignment horizontal="right" vertical="top"/>
    </xf>
    <xf numFmtId="0" fontId="830" fillId="0" borderId="1" xfId="0" applyFont="1" applyBorder="1" applyAlignment="1">
      <alignment horizontal="left" vertical="top"/>
    </xf>
    <xf numFmtId="171" fontId="831" fillId="0" borderId="1" xfId="0" applyNumberFormat="1" applyFont="1" applyBorder="1" applyAlignment="1">
      <alignment horizontal="right" vertical="top"/>
    </xf>
    <xf numFmtId="4" fontId="834" fillId="0" borderId="1" xfId="0" applyNumberFormat="1" applyFont="1" applyBorder="1" applyAlignment="1">
      <alignment horizontal="right" vertical="top"/>
    </xf>
    <xf numFmtId="4" fontId="835" fillId="0" borderId="1" xfId="0" applyNumberFormat="1" applyFont="1" applyBorder="1" applyAlignment="1">
      <alignment horizontal="right" vertical="top"/>
    </xf>
    <xf numFmtId="171" fontId="836" fillId="0" borderId="1" xfId="0" applyNumberFormat="1" applyFont="1" applyBorder="1" applyAlignment="1">
      <alignment horizontal="right" vertical="top"/>
    </xf>
    <xf numFmtId="171" fontId="837" fillId="0" borderId="1" xfId="0" applyNumberFormat="1" applyFont="1" applyBorder="1" applyAlignment="1">
      <alignment horizontal="right" vertical="top"/>
    </xf>
    <xf numFmtId="4" fontId="838" fillId="4" borderId="1" xfId="0" applyNumberFormat="1" applyFont="1" applyFill="1" applyBorder="1"/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0" fillId="0" borderId="0" xfId="0"/>
    <xf numFmtId="164" fontId="3" fillId="2" borderId="1" xfId="0" applyNumberFormat="1" applyFont="1" applyFill="1" applyBorder="1" applyAlignment="1" applyProtection="1">
      <alignment vertical="top"/>
      <protection locked="0"/>
    </xf>
    <xf numFmtId="166" fontId="5" fillId="2" borderId="1" xfId="0" applyNumberFormat="1" applyFont="1" applyFill="1" applyBorder="1" applyAlignment="1" applyProtection="1">
      <alignment vertical="top"/>
      <protection locked="0"/>
    </xf>
    <xf numFmtId="165" fontId="4" fillId="2" borderId="1" xfId="0" applyNumberFormat="1" applyFont="1" applyFill="1" applyBorder="1" applyAlignment="1" applyProtection="1">
      <alignment vertical="top"/>
      <protection locked="0"/>
    </xf>
    <xf numFmtId="0" fontId="6" fillId="0" borderId="0" xfId="0" applyFont="1" applyAlignment="1">
      <alignment horizontal="left" vertical="top"/>
    </xf>
    <xf numFmtId="167" fontId="8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0" fontId="11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left"/>
    </xf>
    <xf numFmtId="0" fontId="215" fillId="3" borderId="1" xfId="0" applyFont="1" applyFill="1" applyBorder="1" applyAlignment="1">
      <alignment horizontal="left"/>
    </xf>
    <xf numFmtId="0" fontId="216" fillId="3" borderId="1" xfId="0" applyFont="1" applyFill="1" applyBorder="1" applyAlignment="1">
      <alignment horizontal="left"/>
    </xf>
    <xf numFmtId="0" fontId="217" fillId="3" borderId="1" xfId="0" applyFont="1" applyFill="1" applyBorder="1" applyAlignment="1">
      <alignment horizontal="left"/>
    </xf>
    <xf numFmtId="0" fontId="218" fillId="3" borderId="1" xfId="0" applyFont="1" applyFill="1" applyBorder="1" applyAlignment="1">
      <alignment horizontal="left"/>
    </xf>
    <xf numFmtId="0" fontId="219" fillId="3" borderId="1" xfId="0" applyFont="1" applyFill="1" applyBorder="1" applyAlignment="1">
      <alignment horizontal="left"/>
    </xf>
    <xf numFmtId="0" fontId="220" fillId="3" borderId="1" xfId="0" applyFont="1" applyFill="1" applyBorder="1" applyAlignment="1">
      <alignment horizontal="left"/>
    </xf>
    <xf numFmtId="0" fontId="221" fillId="3" borderId="1" xfId="0" applyFont="1" applyFill="1" applyBorder="1" applyAlignment="1">
      <alignment horizontal="left"/>
    </xf>
    <xf numFmtId="0" fontId="311" fillId="3" borderId="1" xfId="0" applyFont="1" applyFill="1" applyBorder="1" applyAlignment="1">
      <alignment horizontal="left"/>
    </xf>
    <xf numFmtId="0" fontId="312" fillId="3" borderId="1" xfId="0" applyFont="1" applyFill="1" applyBorder="1" applyAlignment="1">
      <alignment horizontal="left"/>
    </xf>
    <xf numFmtId="0" fontId="313" fillId="3" borderId="1" xfId="0" applyFont="1" applyFill="1" applyBorder="1" applyAlignment="1">
      <alignment horizontal="left"/>
    </xf>
    <xf numFmtId="0" fontId="314" fillId="3" borderId="1" xfId="0" applyFont="1" applyFill="1" applyBorder="1" applyAlignment="1">
      <alignment horizontal="left"/>
    </xf>
    <xf numFmtId="0" fontId="315" fillId="3" borderId="1" xfId="0" applyFont="1" applyFill="1" applyBorder="1" applyAlignment="1">
      <alignment horizontal="left"/>
    </xf>
    <xf numFmtId="0" fontId="316" fillId="3" borderId="1" xfId="0" applyFont="1" applyFill="1" applyBorder="1" applyAlignment="1">
      <alignment horizontal="left"/>
    </xf>
    <xf numFmtId="0" fontId="317" fillId="3" borderId="1" xfId="0" applyFont="1" applyFill="1" applyBorder="1" applyAlignment="1">
      <alignment horizontal="left"/>
    </xf>
    <xf numFmtId="0" fontId="395" fillId="3" borderId="1" xfId="0" applyFont="1" applyFill="1" applyBorder="1" applyAlignment="1">
      <alignment horizontal="left"/>
    </xf>
    <xf numFmtId="0" fontId="396" fillId="3" borderId="1" xfId="0" applyFont="1" applyFill="1" applyBorder="1" applyAlignment="1">
      <alignment horizontal="left"/>
    </xf>
    <xf numFmtId="0" fontId="397" fillId="3" borderId="1" xfId="0" applyFont="1" applyFill="1" applyBorder="1" applyAlignment="1">
      <alignment horizontal="left"/>
    </xf>
    <xf numFmtId="0" fontId="398" fillId="3" borderId="1" xfId="0" applyFont="1" applyFill="1" applyBorder="1" applyAlignment="1">
      <alignment horizontal="left"/>
    </xf>
    <xf numFmtId="0" fontId="399" fillId="3" borderId="1" xfId="0" applyFont="1" applyFill="1" applyBorder="1" applyAlignment="1">
      <alignment horizontal="left"/>
    </xf>
    <xf numFmtId="0" fontId="400" fillId="3" borderId="1" xfId="0" applyFont="1" applyFill="1" applyBorder="1" applyAlignment="1">
      <alignment horizontal="left"/>
    </xf>
    <xf numFmtId="0" fontId="401" fillId="3" borderId="1" xfId="0" applyFont="1" applyFill="1" applyBorder="1" applyAlignment="1">
      <alignment horizontal="left"/>
    </xf>
    <xf numFmtId="0" fontId="455" fillId="3" borderId="1" xfId="0" applyFont="1" applyFill="1" applyBorder="1" applyAlignment="1">
      <alignment horizontal="left"/>
    </xf>
    <xf numFmtId="0" fontId="456" fillId="3" borderId="1" xfId="0" applyFont="1" applyFill="1" applyBorder="1" applyAlignment="1">
      <alignment horizontal="left"/>
    </xf>
    <xf numFmtId="0" fontId="457" fillId="3" borderId="1" xfId="0" applyFont="1" applyFill="1" applyBorder="1" applyAlignment="1">
      <alignment horizontal="left"/>
    </xf>
    <xf numFmtId="0" fontId="458" fillId="3" borderId="1" xfId="0" applyFont="1" applyFill="1" applyBorder="1" applyAlignment="1">
      <alignment horizontal="left"/>
    </xf>
    <xf numFmtId="0" fontId="459" fillId="3" borderId="1" xfId="0" applyFont="1" applyFill="1" applyBorder="1" applyAlignment="1">
      <alignment horizontal="left"/>
    </xf>
    <xf numFmtId="0" fontId="460" fillId="3" borderId="1" xfId="0" applyFont="1" applyFill="1" applyBorder="1" applyAlignment="1">
      <alignment horizontal="left"/>
    </xf>
    <xf numFmtId="0" fontId="461" fillId="3" borderId="1" xfId="0" applyFont="1" applyFill="1" applyBorder="1" applyAlignment="1">
      <alignment horizontal="left"/>
    </xf>
    <xf numFmtId="0" fontId="526" fillId="3" borderId="0" xfId="0" applyFont="1" applyFill="1" applyAlignment="1">
      <alignment horizontal="right"/>
    </xf>
    <xf numFmtId="4" fontId="527" fillId="3" borderId="0" xfId="0" applyNumberFormat="1" applyFont="1" applyFill="1" applyAlignment="1">
      <alignment horizontal="right"/>
    </xf>
    <xf numFmtId="0" fontId="528" fillId="0" borderId="2" xfId="0" applyFont="1" applyBorder="1" applyAlignment="1">
      <alignment horizontal="center" vertical="top"/>
    </xf>
    <xf numFmtId="165" fontId="529" fillId="0" borderId="0" xfId="0" applyNumberFormat="1" applyFont="1" applyAlignment="1">
      <alignment horizontal="center" vertical="top"/>
    </xf>
    <xf numFmtId="0" fontId="530" fillId="0" borderId="0" xfId="0" applyFont="1" applyAlignment="1">
      <alignment horizontal="left" vertical="top"/>
    </xf>
    <xf numFmtId="167" fontId="532" fillId="0" borderId="0" xfId="0" applyNumberFormat="1" applyFont="1" applyAlignment="1">
      <alignment horizontal="left" vertical="top"/>
    </xf>
    <xf numFmtId="164" fontId="531" fillId="0" borderId="0" xfId="0" applyNumberFormat="1" applyFont="1" applyAlignment="1">
      <alignment horizontal="left" vertical="top"/>
    </xf>
    <xf numFmtId="4" fontId="597" fillId="3" borderId="1" xfId="0" applyNumberFormat="1" applyFont="1" applyFill="1" applyBorder="1" applyAlignment="1">
      <alignment horizontal="right"/>
    </xf>
    <xf numFmtId="0" fontId="598" fillId="3" borderId="1" xfId="0" applyFont="1" applyFill="1" applyBorder="1" applyAlignment="1">
      <alignment horizontal="left"/>
    </xf>
    <xf numFmtId="4" fontId="599" fillId="3" borderId="1" xfId="0" applyNumberFormat="1" applyFont="1" applyFill="1" applyBorder="1" applyAlignment="1">
      <alignment horizontal="right"/>
    </xf>
    <xf numFmtId="0" fontId="600" fillId="3" borderId="1" xfId="0" applyFont="1" applyFill="1" applyBorder="1" applyAlignment="1">
      <alignment horizontal="left"/>
    </xf>
    <xf numFmtId="4" fontId="601" fillId="3" borderId="1" xfId="0" applyNumberFormat="1" applyFont="1" applyFill="1" applyBorder="1" applyAlignment="1">
      <alignment horizontal="right"/>
    </xf>
    <xf numFmtId="0" fontId="602" fillId="3" borderId="1" xfId="0" applyFont="1" applyFill="1" applyBorder="1" applyAlignment="1">
      <alignment horizontal="left"/>
    </xf>
    <xf numFmtId="0" fontId="594" fillId="3" borderId="1" xfId="0" applyFont="1" applyFill="1" applyBorder="1" applyAlignment="1">
      <alignment horizontal="left"/>
    </xf>
    <xf numFmtId="0" fontId="595" fillId="3" borderId="1" xfId="0" applyFont="1" applyFill="1" applyBorder="1" applyAlignment="1">
      <alignment horizontal="left"/>
    </xf>
    <xf numFmtId="0" fontId="605" fillId="0" borderId="0" xfId="0" applyFont="1" applyAlignment="1">
      <alignment horizontal="left" vertical="top"/>
    </xf>
    <xf numFmtId="167" fontId="607" fillId="0" borderId="0" xfId="0" applyNumberFormat="1" applyFont="1" applyAlignment="1">
      <alignment horizontal="left" vertical="top"/>
    </xf>
    <xf numFmtId="164" fontId="606" fillId="0" borderId="0" xfId="0" applyNumberFormat="1" applyFont="1" applyAlignment="1">
      <alignment horizontal="left" vertical="top"/>
    </xf>
    <xf numFmtId="0" fontId="612" fillId="3" borderId="1" xfId="0" applyFont="1" applyFill="1" applyBorder="1" applyAlignment="1">
      <alignment horizontal="left"/>
    </xf>
    <xf numFmtId="0" fontId="613" fillId="3" borderId="1" xfId="0" applyFont="1" applyFill="1" applyBorder="1" applyAlignment="1">
      <alignment horizontal="left"/>
    </xf>
    <xf numFmtId="0" fontId="614" fillId="3" borderId="1" xfId="0" applyFont="1" applyFill="1" applyBorder="1" applyAlignment="1">
      <alignment horizontal="left"/>
    </xf>
    <xf numFmtId="0" fontId="615" fillId="3" borderId="1" xfId="0" applyFont="1" applyFill="1" applyBorder="1" applyAlignment="1">
      <alignment horizontal="left"/>
    </xf>
    <xf numFmtId="0" fontId="616" fillId="3" borderId="1" xfId="0" applyFont="1" applyFill="1" applyBorder="1" applyAlignment="1">
      <alignment horizontal="left"/>
    </xf>
    <xf numFmtId="0" fontId="621" fillId="0" borderId="1" xfId="0" applyFont="1" applyBorder="1" applyAlignment="1">
      <alignment horizontal="left" vertical="top"/>
    </xf>
    <xf numFmtId="0" fontId="622" fillId="0" borderId="1" xfId="0" applyFont="1" applyBorder="1" applyAlignment="1">
      <alignment horizontal="left" vertical="top"/>
    </xf>
    <xf numFmtId="0" fontId="623" fillId="0" borderId="1" xfId="0" applyFont="1" applyBorder="1" applyAlignment="1">
      <alignment horizontal="left" vertical="top"/>
    </xf>
    <xf numFmtId="0" fontId="624" fillId="0" borderId="1" xfId="0" applyFont="1" applyBorder="1" applyAlignment="1">
      <alignment horizontal="left" vertical="top"/>
    </xf>
    <xf numFmtId="0" fontId="625" fillId="0" borderId="1" xfId="0" applyFont="1" applyBorder="1" applyAlignment="1">
      <alignment horizontal="left" vertical="top"/>
    </xf>
    <xf numFmtId="0" fontId="631" fillId="0" borderId="1" xfId="0" applyFont="1" applyBorder="1" applyAlignment="1">
      <alignment horizontal="left" vertical="top"/>
    </xf>
    <xf numFmtId="0" fontId="632" fillId="0" borderId="1" xfId="0" applyFont="1" applyBorder="1" applyAlignment="1">
      <alignment horizontal="left" vertical="top"/>
    </xf>
    <xf numFmtId="0" fontId="633" fillId="0" borderId="1" xfId="0" applyFont="1" applyBorder="1" applyAlignment="1">
      <alignment horizontal="left" vertical="top"/>
    </xf>
    <xf numFmtId="0" fontId="634" fillId="0" borderId="1" xfId="0" applyFont="1" applyBorder="1" applyAlignment="1">
      <alignment horizontal="left" vertical="top"/>
    </xf>
    <xf numFmtId="0" fontId="635" fillId="0" borderId="1" xfId="0" applyFont="1" applyBorder="1" applyAlignment="1">
      <alignment horizontal="left" vertical="top"/>
    </xf>
    <xf numFmtId="0" fontId="641" fillId="0" borderId="1" xfId="0" applyFont="1" applyBorder="1" applyAlignment="1">
      <alignment horizontal="left" vertical="top"/>
    </xf>
    <xf numFmtId="0" fontId="642" fillId="0" borderId="1" xfId="0" applyFont="1" applyBorder="1" applyAlignment="1">
      <alignment horizontal="left" vertical="top"/>
    </xf>
    <xf numFmtId="0" fontId="643" fillId="0" borderId="1" xfId="0" applyFont="1" applyBorder="1" applyAlignment="1">
      <alignment horizontal="left" vertical="top"/>
    </xf>
    <xf numFmtId="0" fontId="644" fillId="0" borderId="1" xfId="0" applyFont="1" applyBorder="1" applyAlignment="1">
      <alignment horizontal="left" vertical="top"/>
    </xf>
    <xf numFmtId="0" fontId="645" fillId="0" borderId="1" xfId="0" applyFont="1" applyBorder="1" applyAlignment="1">
      <alignment horizontal="left" vertical="top"/>
    </xf>
    <xf numFmtId="0" fontId="651" fillId="0" borderId="1" xfId="0" applyFont="1" applyBorder="1" applyAlignment="1">
      <alignment horizontal="left" vertical="top"/>
    </xf>
    <xf numFmtId="0" fontId="652" fillId="0" borderId="1" xfId="0" applyFont="1" applyBorder="1" applyAlignment="1">
      <alignment horizontal="left" vertical="top"/>
    </xf>
    <xf numFmtId="0" fontId="653" fillId="0" borderId="1" xfId="0" applyFont="1" applyBorder="1" applyAlignment="1">
      <alignment horizontal="left" vertical="top"/>
    </xf>
    <xf numFmtId="0" fontId="654" fillId="0" borderId="1" xfId="0" applyFont="1" applyBorder="1" applyAlignment="1">
      <alignment horizontal="left" vertical="top"/>
    </xf>
    <xf numFmtId="0" fontId="655" fillId="0" borderId="1" xfId="0" applyFont="1" applyBorder="1" applyAlignment="1">
      <alignment horizontal="left" vertical="top"/>
    </xf>
    <xf numFmtId="0" fontId="661" fillId="0" borderId="1" xfId="0" applyFont="1" applyBorder="1" applyAlignment="1">
      <alignment horizontal="left" vertical="top"/>
    </xf>
    <xf numFmtId="0" fontId="662" fillId="0" borderId="1" xfId="0" applyFont="1" applyBorder="1" applyAlignment="1">
      <alignment horizontal="left" vertical="top"/>
    </xf>
    <xf numFmtId="0" fontId="663" fillId="0" borderId="1" xfId="0" applyFont="1" applyBorder="1" applyAlignment="1">
      <alignment horizontal="left" vertical="top"/>
    </xf>
    <xf numFmtId="0" fontId="664" fillId="0" borderId="1" xfId="0" applyFont="1" applyBorder="1" applyAlignment="1">
      <alignment horizontal="left" vertical="top"/>
    </xf>
    <xf numFmtId="0" fontId="665" fillId="0" borderId="1" xfId="0" applyFont="1" applyBorder="1" applyAlignment="1">
      <alignment horizontal="left" vertical="top"/>
    </xf>
    <xf numFmtId="0" fontId="671" fillId="0" borderId="1" xfId="0" applyFont="1" applyBorder="1" applyAlignment="1">
      <alignment horizontal="left" vertical="top"/>
    </xf>
    <xf numFmtId="0" fontId="672" fillId="0" borderId="1" xfId="0" applyFont="1" applyBorder="1" applyAlignment="1">
      <alignment horizontal="left" vertical="top"/>
    </xf>
    <xf numFmtId="0" fontId="673" fillId="0" borderId="1" xfId="0" applyFont="1" applyBorder="1" applyAlignment="1">
      <alignment horizontal="left" vertical="top"/>
    </xf>
    <xf numFmtId="0" fontId="674" fillId="0" borderId="1" xfId="0" applyFont="1" applyBorder="1" applyAlignment="1">
      <alignment horizontal="left" vertical="top"/>
    </xf>
    <xf numFmtId="0" fontId="675" fillId="0" borderId="1" xfId="0" applyFont="1" applyBorder="1" applyAlignment="1">
      <alignment horizontal="left" vertical="top"/>
    </xf>
    <xf numFmtId="0" fontId="679" fillId="0" borderId="1" xfId="0" applyFont="1" applyBorder="1" applyAlignment="1">
      <alignment horizontal="left" vertical="top"/>
    </xf>
    <xf numFmtId="0" fontId="680" fillId="0" borderId="1" xfId="0" applyFont="1" applyBorder="1" applyAlignment="1">
      <alignment horizontal="left" vertical="top"/>
    </xf>
    <xf numFmtId="0" fontId="681" fillId="0" borderId="1" xfId="0" applyFont="1" applyBorder="1" applyAlignment="1">
      <alignment horizontal="left" vertical="top"/>
    </xf>
    <xf numFmtId="0" fontId="684" fillId="0" borderId="1" xfId="0" applyFont="1" applyBorder="1" applyAlignment="1">
      <alignment horizontal="left" vertical="top"/>
    </xf>
    <xf numFmtId="0" fontId="685" fillId="0" borderId="1" xfId="0" applyFont="1" applyBorder="1" applyAlignment="1">
      <alignment horizontal="left" vertical="top"/>
    </xf>
    <xf numFmtId="0" fontId="686" fillId="0" borderId="1" xfId="0" applyFont="1" applyBorder="1" applyAlignment="1">
      <alignment horizontal="left" vertical="top"/>
    </xf>
    <xf numFmtId="0" fontId="689" fillId="0" borderId="1" xfId="0" applyFont="1" applyBorder="1" applyAlignment="1">
      <alignment horizontal="left" vertical="top"/>
    </xf>
    <xf numFmtId="0" fontId="690" fillId="0" borderId="1" xfId="0" applyFont="1" applyBorder="1" applyAlignment="1">
      <alignment horizontal="left" vertical="top"/>
    </xf>
    <xf numFmtId="0" fontId="691" fillId="0" borderId="1" xfId="0" applyFont="1" applyBorder="1" applyAlignment="1">
      <alignment horizontal="left" vertical="top"/>
    </xf>
    <xf numFmtId="0" fontId="693" fillId="0" borderId="1" xfId="0" applyFont="1" applyBorder="1" applyAlignment="1">
      <alignment horizontal="left" vertical="top"/>
    </xf>
    <xf numFmtId="0" fontId="694" fillId="0" borderId="1" xfId="0" applyFont="1" applyBorder="1" applyAlignment="1">
      <alignment horizontal="left" vertical="top"/>
    </xf>
    <xf numFmtId="0" fontId="695" fillId="0" borderId="1" xfId="0" applyFont="1" applyBorder="1" applyAlignment="1">
      <alignment horizontal="left" vertical="top"/>
    </xf>
    <xf numFmtId="0" fontId="698" fillId="0" borderId="1" xfId="0" applyFont="1" applyBorder="1" applyAlignment="1">
      <alignment horizontal="left" vertical="top"/>
    </xf>
    <xf numFmtId="0" fontId="699" fillId="0" borderId="1" xfId="0" applyFont="1" applyBorder="1" applyAlignment="1">
      <alignment horizontal="left" vertical="top"/>
    </xf>
    <xf numFmtId="0" fontId="700" fillId="0" borderId="1" xfId="0" applyFont="1" applyBorder="1" applyAlignment="1">
      <alignment horizontal="left" vertical="top"/>
    </xf>
    <xf numFmtId="0" fontId="702" fillId="0" borderId="2" xfId="0" applyFont="1" applyBorder="1" applyAlignment="1">
      <alignment horizontal="center" vertical="top"/>
    </xf>
    <xf numFmtId="165" fontId="703" fillId="0" borderId="0" xfId="0" applyNumberFormat="1" applyFont="1" applyAlignment="1">
      <alignment horizontal="center" vertical="top"/>
    </xf>
    <xf numFmtId="0" fontId="704" fillId="0" borderId="0" xfId="0" applyFont="1" applyAlignment="1">
      <alignment horizontal="left" vertical="top"/>
    </xf>
    <xf numFmtId="167" fontId="706" fillId="0" borderId="0" xfId="0" applyNumberFormat="1" applyFont="1" applyAlignment="1">
      <alignment horizontal="left" vertical="top"/>
    </xf>
    <xf numFmtId="164" fontId="705" fillId="0" borderId="0" xfId="0" applyNumberFormat="1" applyFont="1" applyAlignment="1">
      <alignment horizontal="left" vertical="top"/>
    </xf>
    <xf numFmtId="0" fontId="711" fillId="3" borderId="1" xfId="0" applyFont="1" applyFill="1" applyBorder="1" applyAlignment="1">
      <alignment horizontal="left"/>
    </xf>
    <xf numFmtId="0" fontId="712" fillId="3" borderId="1" xfId="0" applyFont="1" applyFill="1" applyBorder="1" applyAlignment="1">
      <alignment horizontal="left"/>
    </xf>
    <xf numFmtId="0" fontId="713" fillId="3" borderId="1" xfId="0" applyFont="1" applyFill="1" applyBorder="1" applyAlignment="1">
      <alignment horizontal="left"/>
    </xf>
    <xf numFmtId="0" fontId="714" fillId="3" borderId="1" xfId="0" applyFont="1" applyFill="1" applyBorder="1" applyAlignment="1">
      <alignment horizontal="left"/>
    </xf>
    <xf numFmtId="0" fontId="715" fillId="3" borderId="1" xfId="0" applyFont="1" applyFill="1" applyBorder="1" applyAlignment="1">
      <alignment horizontal="left"/>
    </xf>
    <xf numFmtId="0" fontId="720" fillId="0" borderId="1" xfId="0" applyFont="1" applyBorder="1" applyAlignment="1">
      <alignment horizontal="left" vertical="top"/>
    </xf>
    <xf numFmtId="0" fontId="721" fillId="0" borderId="1" xfId="0" applyFont="1" applyBorder="1" applyAlignment="1">
      <alignment horizontal="left" vertical="top"/>
    </xf>
    <xf numFmtId="0" fontId="722" fillId="0" borderId="1" xfId="0" applyFont="1" applyBorder="1" applyAlignment="1">
      <alignment horizontal="left" vertical="top"/>
    </xf>
    <xf numFmtId="0" fontId="723" fillId="0" borderId="1" xfId="0" applyFont="1" applyBorder="1" applyAlignment="1">
      <alignment horizontal="left" vertical="top"/>
    </xf>
    <xf numFmtId="0" fontId="724" fillId="0" borderId="1" xfId="0" applyFont="1" applyBorder="1" applyAlignment="1">
      <alignment horizontal="left" vertical="top"/>
    </xf>
    <xf numFmtId="0" fontId="730" fillId="0" borderId="1" xfId="0" applyFont="1" applyBorder="1" applyAlignment="1">
      <alignment horizontal="left" vertical="top"/>
    </xf>
    <xf numFmtId="0" fontId="731" fillId="0" borderId="1" xfId="0" applyFont="1" applyBorder="1" applyAlignment="1">
      <alignment horizontal="left" vertical="top"/>
    </xf>
    <xf numFmtId="0" fontId="732" fillId="0" borderId="1" xfId="0" applyFont="1" applyBorder="1" applyAlignment="1">
      <alignment horizontal="left" vertical="top"/>
    </xf>
    <xf numFmtId="0" fontId="733" fillId="0" borderId="1" xfId="0" applyFont="1" applyBorder="1" applyAlignment="1">
      <alignment horizontal="left" vertical="top"/>
    </xf>
    <xf numFmtId="0" fontId="734" fillId="0" borderId="1" xfId="0" applyFont="1" applyBorder="1" applyAlignment="1">
      <alignment horizontal="left" vertical="top"/>
    </xf>
    <xf numFmtId="0" fontId="740" fillId="0" borderId="1" xfId="0" applyFont="1" applyBorder="1" applyAlignment="1">
      <alignment horizontal="left" vertical="top"/>
    </xf>
    <xf numFmtId="0" fontId="741" fillId="0" borderId="1" xfId="0" applyFont="1" applyBorder="1" applyAlignment="1">
      <alignment horizontal="left" vertical="top"/>
    </xf>
    <xf numFmtId="0" fontId="742" fillId="0" borderId="1" xfId="0" applyFont="1" applyBorder="1" applyAlignment="1">
      <alignment horizontal="left" vertical="top"/>
    </xf>
    <xf numFmtId="0" fontId="743" fillId="0" borderId="1" xfId="0" applyFont="1" applyBorder="1" applyAlignment="1">
      <alignment horizontal="left" vertical="top"/>
    </xf>
    <xf numFmtId="0" fontId="744" fillId="0" borderId="1" xfId="0" applyFont="1" applyBorder="1" applyAlignment="1">
      <alignment horizontal="left" vertical="top"/>
    </xf>
    <xf numFmtId="0" fontId="750" fillId="0" borderId="1" xfId="0" applyFont="1" applyBorder="1" applyAlignment="1">
      <alignment horizontal="left" vertical="top"/>
    </xf>
    <xf numFmtId="0" fontId="751" fillId="0" borderId="1" xfId="0" applyFont="1" applyBorder="1" applyAlignment="1">
      <alignment horizontal="left" vertical="top"/>
    </xf>
    <xf numFmtId="0" fontId="752" fillId="0" borderId="1" xfId="0" applyFont="1" applyBorder="1" applyAlignment="1">
      <alignment horizontal="left" vertical="top"/>
    </xf>
    <xf numFmtId="0" fontId="753" fillId="0" borderId="1" xfId="0" applyFont="1" applyBorder="1" applyAlignment="1">
      <alignment horizontal="left" vertical="top"/>
    </xf>
    <xf numFmtId="0" fontId="754" fillId="0" borderId="1" xfId="0" applyFont="1" applyBorder="1" applyAlignment="1">
      <alignment horizontal="left" vertical="top"/>
    </xf>
    <xf numFmtId="0" fontId="760" fillId="0" borderId="1" xfId="0" applyFont="1" applyBorder="1" applyAlignment="1">
      <alignment horizontal="left" vertical="top"/>
    </xf>
    <xf numFmtId="0" fontId="761" fillId="0" borderId="1" xfId="0" applyFont="1" applyBorder="1" applyAlignment="1">
      <alignment horizontal="left" vertical="top"/>
    </xf>
    <xf numFmtId="0" fontId="762" fillId="0" borderId="1" xfId="0" applyFont="1" applyBorder="1" applyAlignment="1">
      <alignment horizontal="left" vertical="top"/>
    </xf>
    <xf numFmtId="0" fontId="763" fillId="0" borderId="1" xfId="0" applyFont="1" applyBorder="1" applyAlignment="1">
      <alignment horizontal="left" vertical="top"/>
    </xf>
    <xf numFmtId="0" fontId="764" fillId="0" borderId="1" xfId="0" applyFont="1" applyBorder="1" applyAlignment="1">
      <alignment horizontal="left" vertical="top"/>
    </xf>
    <xf numFmtId="0" fontId="770" fillId="0" borderId="1" xfId="0" applyFont="1" applyBorder="1" applyAlignment="1">
      <alignment horizontal="left" vertical="top"/>
    </xf>
    <xf numFmtId="0" fontId="771" fillId="0" borderId="1" xfId="0" applyFont="1" applyBorder="1" applyAlignment="1">
      <alignment horizontal="left" vertical="top"/>
    </xf>
    <xf numFmtId="0" fontId="772" fillId="0" borderId="1" xfId="0" applyFont="1" applyBorder="1" applyAlignment="1">
      <alignment horizontal="left" vertical="top"/>
    </xf>
    <xf numFmtId="0" fontId="773" fillId="0" borderId="1" xfId="0" applyFont="1" applyBorder="1" applyAlignment="1">
      <alignment horizontal="left" vertical="top"/>
    </xf>
    <xf numFmtId="0" fontId="774" fillId="0" borderId="1" xfId="0" applyFont="1" applyBorder="1" applyAlignment="1">
      <alignment horizontal="left" vertical="top"/>
    </xf>
    <xf numFmtId="0" fontId="778" fillId="0" borderId="1" xfId="0" applyFont="1" applyBorder="1" applyAlignment="1">
      <alignment horizontal="left" vertical="top"/>
    </xf>
    <xf numFmtId="0" fontId="779" fillId="0" borderId="1" xfId="0" applyFont="1" applyBorder="1" applyAlignment="1">
      <alignment horizontal="left" vertical="top"/>
    </xf>
    <xf numFmtId="0" fontId="780" fillId="0" borderId="1" xfId="0" applyFont="1" applyBorder="1" applyAlignment="1">
      <alignment horizontal="left" vertical="top"/>
    </xf>
    <xf numFmtId="0" fontId="783" fillId="0" borderId="1" xfId="0" applyFont="1" applyBorder="1" applyAlignment="1">
      <alignment horizontal="left" vertical="top"/>
    </xf>
    <xf numFmtId="0" fontId="784" fillId="0" borderId="1" xfId="0" applyFont="1" applyBorder="1" applyAlignment="1">
      <alignment horizontal="left" vertical="top"/>
    </xf>
    <xf numFmtId="0" fontId="785" fillId="0" borderId="1" xfId="0" applyFont="1" applyBorder="1" applyAlignment="1">
      <alignment horizontal="left" vertical="top"/>
    </xf>
    <xf numFmtId="0" fontId="787" fillId="0" borderId="2" xfId="0" applyFont="1" applyBorder="1" applyAlignment="1">
      <alignment horizontal="center" vertical="top"/>
    </xf>
    <xf numFmtId="165" fontId="788" fillId="0" borderId="0" xfId="0" applyNumberFormat="1" applyFont="1" applyAlignment="1">
      <alignment horizontal="center" vertical="top"/>
    </xf>
    <xf numFmtId="0" fontId="789" fillId="0" borderId="0" xfId="0" applyFont="1" applyAlignment="1">
      <alignment horizontal="left" vertical="top"/>
    </xf>
    <xf numFmtId="167" fontId="791" fillId="0" borderId="0" xfId="0" applyNumberFormat="1" applyFont="1" applyAlignment="1">
      <alignment horizontal="left" vertical="top"/>
    </xf>
    <xf numFmtId="164" fontId="790" fillId="0" borderId="0" xfId="0" applyNumberFormat="1" applyFont="1" applyAlignment="1">
      <alignment horizontal="left" vertical="top"/>
    </xf>
    <xf numFmtId="0" fontId="794" fillId="0" borderId="1" xfId="0" applyFont="1" applyBorder="1" applyAlignment="1">
      <alignment horizontal="left" vertical="top"/>
    </xf>
    <xf numFmtId="0" fontId="795" fillId="0" borderId="1" xfId="0" applyFont="1" applyBorder="1" applyAlignment="1">
      <alignment horizontal="left" vertical="top"/>
    </xf>
    <xf numFmtId="0" fontId="796" fillId="0" borderId="1" xfId="0" applyFont="1" applyBorder="1" applyAlignment="1">
      <alignment horizontal="left" vertical="top"/>
    </xf>
    <xf numFmtId="0" fontId="797" fillId="0" borderId="1" xfId="0" applyFont="1" applyBorder="1" applyAlignment="1">
      <alignment horizontal="left" vertical="top"/>
    </xf>
    <xf numFmtId="0" fontId="798" fillId="0" borderId="1" xfId="0" applyFont="1" applyBorder="1" applyAlignment="1">
      <alignment horizontal="left" vertical="top"/>
    </xf>
    <xf numFmtId="0" fontId="799" fillId="0" borderId="1" xfId="0" applyFont="1" applyBorder="1" applyAlignment="1">
      <alignment horizontal="left" vertical="top"/>
    </xf>
    <xf numFmtId="0" fontId="800" fillId="0" borderId="1" xfId="0" applyFont="1" applyBorder="1" applyAlignment="1">
      <alignment horizontal="left" vertical="top"/>
    </xf>
    <xf numFmtId="0" fontId="803" fillId="0" borderId="1" xfId="0" applyFont="1" applyBorder="1" applyAlignment="1">
      <alignment horizontal="left" vertical="top"/>
    </xf>
    <xf numFmtId="0" fontId="804" fillId="0" borderId="1" xfId="0" applyFont="1" applyBorder="1" applyAlignment="1">
      <alignment horizontal="left" vertical="top"/>
    </xf>
    <xf numFmtId="0" fontId="805" fillId="0" borderId="1" xfId="0" applyFont="1" applyBorder="1" applyAlignment="1">
      <alignment horizontal="left" vertical="top"/>
    </xf>
    <xf numFmtId="0" fontId="806" fillId="0" borderId="1" xfId="0" applyFont="1" applyBorder="1" applyAlignment="1">
      <alignment horizontal="left" vertical="top"/>
    </xf>
    <xf numFmtId="0" fontId="807" fillId="0" borderId="1" xfId="0" applyFont="1" applyBorder="1" applyAlignment="1">
      <alignment horizontal="left" vertical="top"/>
    </xf>
    <xf numFmtId="0" fontId="808" fillId="0" borderId="1" xfId="0" applyFont="1" applyBorder="1" applyAlignment="1">
      <alignment horizontal="left" vertical="top"/>
    </xf>
    <xf numFmtId="0" fontId="809" fillId="0" borderId="1" xfId="0" applyFont="1" applyBorder="1" applyAlignment="1">
      <alignment horizontal="left" vertical="top"/>
    </xf>
    <xf numFmtId="0" fontId="812" fillId="0" borderId="1" xfId="0" applyFont="1" applyBorder="1" applyAlignment="1">
      <alignment horizontal="left" vertical="top"/>
    </xf>
    <xf numFmtId="0" fontId="813" fillId="0" borderId="1" xfId="0" applyFont="1" applyBorder="1" applyAlignment="1">
      <alignment horizontal="left" vertical="top"/>
    </xf>
    <xf numFmtId="0" fontId="814" fillId="0" borderId="1" xfId="0" applyFont="1" applyBorder="1" applyAlignment="1">
      <alignment horizontal="left" vertical="top"/>
    </xf>
    <xf numFmtId="0" fontId="815" fillId="0" borderId="1" xfId="0" applyFont="1" applyBorder="1" applyAlignment="1">
      <alignment horizontal="left" vertical="top"/>
    </xf>
    <xf numFmtId="0" fontId="816" fillId="0" borderId="1" xfId="0" applyFont="1" applyBorder="1" applyAlignment="1">
      <alignment horizontal="left" vertical="top"/>
    </xf>
    <xf numFmtId="0" fontId="817" fillId="0" borderId="1" xfId="0" applyFont="1" applyBorder="1" applyAlignment="1">
      <alignment horizontal="left" vertical="top"/>
    </xf>
    <xf numFmtId="0" fontId="818" fillId="0" borderId="1" xfId="0" applyFont="1" applyBorder="1" applyAlignment="1">
      <alignment horizontal="left" vertical="top"/>
    </xf>
    <xf numFmtId="0" fontId="821" fillId="0" borderId="1" xfId="0" applyFont="1" applyBorder="1" applyAlignment="1">
      <alignment horizontal="left" vertical="top"/>
    </xf>
    <xf numFmtId="0" fontId="822" fillId="0" borderId="1" xfId="0" applyFont="1" applyBorder="1" applyAlignment="1">
      <alignment horizontal="left" vertical="top"/>
    </xf>
    <xf numFmtId="0" fontId="823" fillId="0" borderId="1" xfId="0" applyFont="1" applyBorder="1" applyAlignment="1">
      <alignment horizontal="left" vertical="top"/>
    </xf>
    <xf numFmtId="0" fontId="824" fillId="0" borderId="1" xfId="0" applyFont="1" applyBorder="1" applyAlignment="1">
      <alignment horizontal="left" vertical="top"/>
    </xf>
    <xf numFmtId="0" fontId="825" fillId="0" borderId="1" xfId="0" applyFont="1" applyBorder="1" applyAlignment="1">
      <alignment horizontal="left" vertical="top"/>
    </xf>
    <xf numFmtId="0" fontId="826" fillId="0" borderId="1" xfId="0" applyFont="1" applyBorder="1" applyAlignment="1">
      <alignment horizontal="left" vertical="top"/>
    </xf>
    <xf numFmtId="0" fontId="827" fillId="0" borderId="1" xfId="0" applyFont="1" applyBorder="1" applyAlignment="1">
      <alignment horizontal="left" vertical="top"/>
    </xf>
    <xf numFmtId="0" fontId="832" fillId="0" borderId="2" xfId="0" applyFont="1" applyBorder="1" applyAlignment="1">
      <alignment horizontal="center" vertical="top"/>
    </xf>
    <xf numFmtId="165" fontId="833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C3" sqref="C3:I3"/>
    </sheetView>
  </sheetViews>
  <sheetFormatPr defaultRowHeight="15" x14ac:dyDescent="0.25"/>
  <sheetData>
    <row r="1" spans="1:9" x14ac:dyDescent="0.25">
      <c r="A1" s="652" t="s">
        <v>0</v>
      </c>
      <c r="B1" s="652"/>
      <c r="C1" s="652"/>
      <c r="D1" s="652"/>
      <c r="E1" s="652"/>
      <c r="F1" s="652"/>
      <c r="G1" s="652"/>
      <c r="H1" s="652"/>
      <c r="I1" s="652"/>
    </row>
    <row r="2" spans="1:9" x14ac:dyDescent="0.25">
      <c r="A2" s="652" t="s">
        <v>1</v>
      </c>
      <c r="B2" s="652"/>
      <c r="C2" s="652"/>
      <c r="D2" s="652"/>
      <c r="E2" s="652"/>
      <c r="F2" s="652"/>
      <c r="G2" s="652"/>
      <c r="H2" s="652"/>
      <c r="I2" s="652"/>
    </row>
    <row r="3" spans="1:9" x14ac:dyDescent="0.25">
      <c r="A3" s="652" t="s">
        <v>2</v>
      </c>
      <c r="B3" s="652"/>
      <c r="C3" s="653" t="s">
        <v>3</v>
      </c>
      <c r="D3" s="653"/>
      <c r="E3" s="653"/>
      <c r="F3" s="653"/>
      <c r="G3" s="653"/>
      <c r="H3" s="653"/>
      <c r="I3" s="653"/>
    </row>
    <row r="4" spans="1:9" x14ac:dyDescent="0.25">
      <c r="A4" s="652" t="s">
        <v>4</v>
      </c>
      <c r="B4" s="654"/>
      <c r="C4" s="653"/>
      <c r="D4" s="653"/>
      <c r="E4" s="653"/>
      <c r="F4" s="653"/>
      <c r="G4" s="653"/>
      <c r="H4" s="653"/>
      <c r="I4" s="653"/>
    </row>
    <row r="5" spans="1:9" x14ac:dyDescent="0.25">
      <c r="A5" s="652" t="s">
        <v>5</v>
      </c>
      <c r="B5" s="653"/>
      <c r="C5" s="653"/>
      <c r="D5" s="653"/>
      <c r="E5" s="653"/>
      <c r="F5" s="653"/>
      <c r="G5" s="653"/>
      <c r="H5" s="653"/>
      <c r="I5" s="653"/>
    </row>
    <row r="6" spans="1:9" x14ac:dyDescent="0.25">
      <c r="A6" s="652" t="s">
        <v>6</v>
      </c>
      <c r="B6" s="652"/>
      <c r="C6" s="652"/>
      <c r="D6" s="652"/>
      <c r="E6" s="652"/>
      <c r="F6" s="652"/>
      <c r="G6" s="652"/>
      <c r="H6" s="652"/>
      <c r="I6" s="652"/>
    </row>
    <row r="7" spans="1:9" x14ac:dyDescent="0.25">
      <c r="A7" s="652" t="s">
        <v>7</v>
      </c>
      <c r="B7" s="652"/>
      <c r="C7" s="653"/>
      <c r="D7" s="653"/>
      <c r="E7" s="653"/>
      <c r="F7" s="653"/>
      <c r="G7" s="653"/>
      <c r="H7" s="653"/>
      <c r="I7" s="653"/>
    </row>
    <row r="8" spans="1:9" x14ac:dyDescent="0.25">
      <c r="A8" s="652" t="s">
        <v>8</v>
      </c>
      <c r="B8" s="652"/>
      <c r="C8" s="655" t="s">
        <v>9</v>
      </c>
      <c r="D8" s="655"/>
      <c r="E8" s="655"/>
      <c r="F8" s="655"/>
      <c r="G8" s="655"/>
      <c r="H8" s="655"/>
      <c r="I8" s="655"/>
    </row>
    <row r="9" spans="1:9" x14ac:dyDescent="0.25">
      <c r="A9" s="652" t="s">
        <v>10</v>
      </c>
      <c r="B9" s="652"/>
      <c r="C9" s="656" t="s">
        <v>9</v>
      </c>
      <c r="D9" s="656"/>
      <c r="E9" s="656"/>
      <c r="F9" s="656"/>
      <c r="G9" s="656"/>
      <c r="H9" s="656"/>
      <c r="I9" s="656"/>
    </row>
    <row r="10" spans="1:9" x14ac:dyDescent="0.25">
      <c r="A10" s="652" t="s">
        <v>11</v>
      </c>
      <c r="B10" s="652"/>
      <c r="C10" s="653"/>
      <c r="D10" s="653"/>
      <c r="E10" s="653"/>
      <c r="F10" s="653"/>
      <c r="G10" s="653"/>
      <c r="H10" s="653"/>
      <c r="I10" s="653"/>
    </row>
    <row r="11" spans="1:9" x14ac:dyDescent="0.25">
      <c r="A11" s="652" t="s">
        <v>12</v>
      </c>
      <c r="B11" s="652"/>
      <c r="C11" s="653"/>
      <c r="D11" s="653"/>
      <c r="E11" s="653"/>
      <c r="F11" s="653"/>
      <c r="G11" s="653"/>
      <c r="H11" s="653"/>
      <c r="I11" s="653"/>
    </row>
    <row r="12" spans="1:9" x14ac:dyDescent="0.25">
      <c r="A12" s="652" t="s">
        <v>13</v>
      </c>
      <c r="B12" s="652"/>
      <c r="C12" s="657"/>
      <c r="D12" s="657"/>
      <c r="E12" s="657"/>
      <c r="F12" s="657"/>
      <c r="G12" s="657"/>
      <c r="H12" s="657"/>
      <c r="I12" s="657"/>
    </row>
    <row r="13" spans="1:9" x14ac:dyDescent="0.25">
      <c r="A13" s="652" t="s">
        <v>14</v>
      </c>
      <c r="B13" s="652"/>
      <c r="C13" s="653"/>
      <c r="D13" s="653"/>
      <c r="E13" s="653"/>
      <c r="F13" s="653"/>
      <c r="G13" s="653"/>
      <c r="H13" s="653"/>
      <c r="I13" s="653"/>
    </row>
    <row r="14" spans="1:9" x14ac:dyDescent="0.25">
      <c r="A14" s="652" t="s">
        <v>15</v>
      </c>
      <c r="B14" s="652"/>
      <c r="C14" s="653"/>
      <c r="D14" s="653"/>
      <c r="E14" s="653"/>
      <c r="F14" s="653"/>
      <c r="G14" s="653"/>
      <c r="H14" s="653"/>
      <c r="I14" s="653"/>
    </row>
    <row r="15" spans="1:9" x14ac:dyDescent="0.25">
      <c r="A15" s="652"/>
      <c r="B15" s="652"/>
      <c r="C15" s="652"/>
      <c r="D15" s="652"/>
      <c r="E15" s="652"/>
      <c r="F15" s="652"/>
      <c r="G15" s="652"/>
      <c r="H15" s="652"/>
      <c r="I15" s="652"/>
    </row>
    <row r="16" spans="1:9" x14ac:dyDescent="0.25">
      <c r="A16" s="652"/>
      <c r="B16" s="652"/>
      <c r="C16" s="652"/>
      <c r="D16" s="652"/>
      <c r="E16" s="652"/>
      <c r="F16" s="652"/>
      <c r="G16" s="652"/>
      <c r="H16" s="652"/>
      <c r="I16" s="652"/>
    </row>
    <row r="17" spans="1:9" x14ac:dyDescent="0.25">
      <c r="A17" s="652"/>
      <c r="B17" s="652"/>
      <c r="C17" s="652"/>
      <c r="D17" s="652"/>
      <c r="E17" s="652"/>
      <c r="F17" s="652"/>
      <c r="G17" s="652"/>
      <c r="H17" s="652"/>
      <c r="I17" s="652"/>
    </row>
  </sheetData>
  <sheetProtection password="BF59" sheet="1" objects="1" scenarios="1" selectLockedCells="1"/>
  <mergeCells count="26">
    <mergeCell ref="A14:B14"/>
    <mergeCell ref="C14:I14"/>
    <mergeCell ref="A15:I17"/>
    <mergeCell ref="A11:B11"/>
    <mergeCell ref="C11:I11"/>
    <mergeCell ref="A12:B12"/>
    <mergeCell ref="C12:I12"/>
    <mergeCell ref="A13:B13"/>
    <mergeCell ref="C13:I13"/>
    <mergeCell ref="A8:B8"/>
    <mergeCell ref="C8:I8"/>
    <mergeCell ref="A9:B9"/>
    <mergeCell ref="C9:I9"/>
    <mergeCell ref="A10:B10"/>
    <mergeCell ref="C10:I10"/>
    <mergeCell ref="A5:B5"/>
    <mergeCell ref="C5:I5"/>
    <mergeCell ref="A6:I6"/>
    <mergeCell ref="A7:B7"/>
    <mergeCell ref="C7:I7"/>
    <mergeCell ref="A1:I1"/>
    <mergeCell ref="A2:I2"/>
    <mergeCell ref="A3:B3"/>
    <mergeCell ref="C3:I3"/>
    <mergeCell ref="A4:B4"/>
    <mergeCell ref="C4:I4"/>
  </mergeCells>
  <pageMargins left="0.5" right="0.5" top="0.75" bottom="0.75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workbookViewId="0"/>
  </sheetViews>
  <sheetFormatPr defaultRowHeight="15" x14ac:dyDescent="0.25"/>
  <cols>
    <col min="1" max="1" width="10" customWidth="1"/>
    <col min="2" max="2" width="30" customWidth="1"/>
    <col min="3" max="5" width="10" customWidth="1"/>
    <col min="6" max="6" width="12" customWidth="1"/>
    <col min="7" max="11" width="10" customWidth="1"/>
  </cols>
  <sheetData>
    <row r="1" spans="1:12" x14ac:dyDescent="0.25">
      <c r="A1" s="1" t="s">
        <v>0</v>
      </c>
    </row>
    <row r="2" spans="1:12" x14ac:dyDescent="0.25">
      <c r="A2" s="1" t="s">
        <v>16</v>
      </c>
    </row>
    <row r="3" spans="1:12" x14ac:dyDescent="0.25">
      <c r="A3" s="1" t="s">
        <v>17</v>
      </c>
      <c r="B3" s="1" t="str">
        <f>DADOS!C3</f>
        <v>20/05/2022</v>
      </c>
    </row>
    <row r="4" spans="1:12" x14ac:dyDescent="0.25">
      <c r="A4" s="1" t="s">
        <v>18</v>
      </c>
      <c r="B4" s="658">
        <f>DADOS!C7</f>
        <v>0</v>
      </c>
      <c r="C4" s="654"/>
      <c r="D4" s="654"/>
      <c r="E4" s="654"/>
      <c r="F4" s="654"/>
      <c r="G4" s="1" t="s">
        <v>19</v>
      </c>
      <c r="H4" s="659" t="str">
        <f>DADOS!C9</f>
        <v/>
      </c>
      <c r="I4" s="654"/>
    </row>
    <row r="5" spans="1:12" x14ac:dyDescent="0.25">
      <c r="A5" s="1" t="s">
        <v>20</v>
      </c>
      <c r="B5" s="660" t="str">
        <f>DADOS!C8</f>
        <v/>
      </c>
      <c r="C5" s="658" t="s">
        <v>9</v>
      </c>
      <c r="D5" s="1" t="s">
        <v>21</v>
      </c>
      <c r="E5" s="658">
        <f>DADOS!C13</f>
        <v>0</v>
      </c>
      <c r="F5" s="658" t="s">
        <v>9</v>
      </c>
      <c r="G5" s="658" t="s">
        <v>9</v>
      </c>
      <c r="H5" s="1" t="s">
        <v>22</v>
      </c>
      <c r="I5" s="1">
        <f>DADOS!C14</f>
        <v>0</v>
      </c>
    </row>
    <row r="7" spans="1:12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2" x14ac:dyDescent="0.25">
      <c r="A8" s="3" t="s">
        <v>34</v>
      </c>
      <c r="B8" s="661" t="s">
        <v>35</v>
      </c>
      <c r="C8" s="662"/>
      <c r="D8" s="663"/>
      <c r="E8" s="664"/>
      <c r="F8" s="665"/>
      <c r="G8" s="666"/>
      <c r="H8" s="667"/>
      <c r="I8" s="4"/>
      <c r="J8" s="5"/>
      <c r="K8" s="6">
        <f>SUM(K9:K24)</f>
        <v>0</v>
      </c>
      <c r="L8" s="7" t="s">
        <v>36</v>
      </c>
    </row>
    <row r="9" spans="1:12" ht="56.25" x14ac:dyDescent="0.25">
      <c r="A9" s="8" t="s">
        <v>37</v>
      </c>
      <c r="B9" s="9" t="s">
        <v>38</v>
      </c>
      <c r="C9" s="10" t="s">
        <v>39</v>
      </c>
      <c r="D9" s="11">
        <v>2.88</v>
      </c>
      <c r="E9" s="12">
        <v>337.54</v>
      </c>
      <c r="F9" s="13">
        <v>20.7</v>
      </c>
      <c r="G9" s="14">
        <v>407.41</v>
      </c>
      <c r="H9" s="15"/>
      <c r="I9" s="16">
        <f>ROUND('BDI principal'!D14,2)</f>
        <v>20.7</v>
      </c>
      <c r="J9" s="17">
        <f t="shared" ref="J9:J24" si="0">ROUND((ROUND(H9,2)*I9/100)+ROUND(H9,2),2)</f>
        <v>0</v>
      </c>
      <c r="K9" s="18">
        <f t="shared" ref="K9:K24" si="1">ROUND(D9*J9,2)</f>
        <v>0</v>
      </c>
      <c r="L9" s="19" t="s">
        <v>23</v>
      </c>
    </row>
    <row r="10" spans="1:12" ht="45" x14ac:dyDescent="0.25">
      <c r="A10" s="20" t="s">
        <v>40</v>
      </c>
      <c r="B10" s="21" t="s">
        <v>41</v>
      </c>
      <c r="C10" s="22" t="s">
        <v>39</v>
      </c>
      <c r="D10" s="23">
        <v>1125</v>
      </c>
      <c r="E10" s="24">
        <v>0.34</v>
      </c>
      <c r="F10" s="25">
        <v>20.7</v>
      </c>
      <c r="G10" s="26">
        <v>0.41</v>
      </c>
      <c r="H10" s="27"/>
      <c r="I10" s="28">
        <f>ROUND('BDI principal'!D14,2)</f>
        <v>20.7</v>
      </c>
      <c r="J10" s="29">
        <f t="shared" si="0"/>
        <v>0</v>
      </c>
      <c r="K10" s="30">
        <f t="shared" si="1"/>
        <v>0</v>
      </c>
      <c r="L10" s="31" t="s">
        <v>23</v>
      </c>
    </row>
    <row r="11" spans="1:12" ht="22.5" x14ac:dyDescent="0.25">
      <c r="A11" s="32" t="s">
        <v>42</v>
      </c>
      <c r="B11" s="33" t="s">
        <v>43</v>
      </c>
      <c r="C11" s="34" t="s">
        <v>44</v>
      </c>
      <c r="D11" s="35">
        <v>7</v>
      </c>
      <c r="E11" s="36">
        <v>78.38</v>
      </c>
      <c r="F11" s="37">
        <v>20.7</v>
      </c>
      <c r="G11" s="38">
        <v>94.6</v>
      </c>
      <c r="H11" s="39"/>
      <c r="I11" s="40">
        <f>ROUND('BDI principal'!D14,2)</f>
        <v>20.7</v>
      </c>
      <c r="J11" s="41">
        <f t="shared" si="0"/>
        <v>0</v>
      </c>
      <c r="K11" s="42">
        <f t="shared" si="1"/>
        <v>0</v>
      </c>
      <c r="L11" s="43" t="s">
        <v>23</v>
      </c>
    </row>
    <row r="12" spans="1:12" ht="45" x14ac:dyDescent="0.25">
      <c r="A12" s="44" t="s">
        <v>45</v>
      </c>
      <c r="B12" s="45" t="s">
        <v>46</v>
      </c>
      <c r="C12" s="46" t="s">
        <v>47</v>
      </c>
      <c r="D12" s="47">
        <v>9.89</v>
      </c>
      <c r="E12" s="48">
        <v>58.29</v>
      </c>
      <c r="F12" s="49">
        <v>20.7</v>
      </c>
      <c r="G12" s="50">
        <v>70.36</v>
      </c>
      <c r="H12" s="51"/>
      <c r="I12" s="52">
        <f>ROUND('BDI principal'!D14,2)</f>
        <v>20.7</v>
      </c>
      <c r="J12" s="53">
        <f t="shared" si="0"/>
        <v>0</v>
      </c>
      <c r="K12" s="54">
        <f t="shared" si="1"/>
        <v>0</v>
      </c>
      <c r="L12" s="55" t="s">
        <v>23</v>
      </c>
    </row>
    <row r="13" spans="1:12" ht="56.25" x14ac:dyDescent="0.25">
      <c r="A13" s="56" t="s">
        <v>48</v>
      </c>
      <c r="B13" s="57" t="s">
        <v>49</v>
      </c>
      <c r="C13" s="58" t="s">
        <v>50</v>
      </c>
      <c r="D13" s="59">
        <v>64.290000000000006</v>
      </c>
      <c r="E13" s="60">
        <v>6.46</v>
      </c>
      <c r="F13" s="61">
        <v>20.7</v>
      </c>
      <c r="G13" s="62">
        <v>7.8</v>
      </c>
      <c r="H13" s="63"/>
      <c r="I13" s="64">
        <f>ROUND('BDI principal'!D14,2)</f>
        <v>20.7</v>
      </c>
      <c r="J13" s="65">
        <f t="shared" si="0"/>
        <v>0</v>
      </c>
      <c r="K13" s="66">
        <f t="shared" si="1"/>
        <v>0</v>
      </c>
      <c r="L13" s="67" t="s">
        <v>23</v>
      </c>
    </row>
    <row r="14" spans="1:12" ht="45" x14ac:dyDescent="0.25">
      <c r="A14" s="68" t="s">
        <v>51</v>
      </c>
      <c r="B14" s="69" t="s">
        <v>52</v>
      </c>
      <c r="C14" s="70" t="s">
        <v>53</v>
      </c>
      <c r="D14" s="71">
        <v>324.68</v>
      </c>
      <c r="E14" s="72">
        <v>5.82</v>
      </c>
      <c r="F14" s="73">
        <v>20.7</v>
      </c>
      <c r="G14" s="74">
        <v>7.02</v>
      </c>
      <c r="H14" s="75"/>
      <c r="I14" s="76">
        <f>ROUND('BDI principal'!D14,2)</f>
        <v>20.7</v>
      </c>
      <c r="J14" s="77">
        <f t="shared" si="0"/>
        <v>0</v>
      </c>
      <c r="K14" s="78">
        <f t="shared" si="1"/>
        <v>0</v>
      </c>
      <c r="L14" s="79" t="s">
        <v>23</v>
      </c>
    </row>
    <row r="15" spans="1:12" ht="33.75" x14ac:dyDescent="0.25">
      <c r="A15" s="80" t="s">
        <v>54</v>
      </c>
      <c r="B15" s="81" t="s">
        <v>55</v>
      </c>
      <c r="C15" s="82" t="s">
        <v>50</v>
      </c>
      <c r="D15" s="83">
        <v>584.41999999999996</v>
      </c>
      <c r="E15" s="84">
        <v>2.27</v>
      </c>
      <c r="F15" s="85">
        <v>20.7</v>
      </c>
      <c r="G15" s="86">
        <v>2.74</v>
      </c>
      <c r="H15" s="87"/>
      <c r="I15" s="88">
        <f>ROUND('BDI principal'!D14,2)</f>
        <v>20.7</v>
      </c>
      <c r="J15" s="89">
        <f t="shared" si="0"/>
        <v>0</v>
      </c>
      <c r="K15" s="90">
        <f t="shared" si="1"/>
        <v>0</v>
      </c>
      <c r="L15" s="91" t="s">
        <v>23</v>
      </c>
    </row>
    <row r="16" spans="1:12" ht="67.5" x14ac:dyDescent="0.25">
      <c r="A16" s="92" t="s">
        <v>56</v>
      </c>
      <c r="B16" s="93" t="s">
        <v>57</v>
      </c>
      <c r="C16" s="94" t="s">
        <v>53</v>
      </c>
      <c r="D16" s="95">
        <v>19.07</v>
      </c>
      <c r="E16" s="96">
        <v>181.14</v>
      </c>
      <c r="F16" s="97">
        <v>20.7</v>
      </c>
      <c r="G16" s="98">
        <v>218.64</v>
      </c>
      <c r="H16" s="99"/>
      <c r="I16" s="100">
        <f>ROUND('BDI principal'!D14,2)</f>
        <v>20.7</v>
      </c>
      <c r="J16" s="101">
        <f t="shared" si="0"/>
        <v>0</v>
      </c>
      <c r="K16" s="102">
        <f t="shared" si="1"/>
        <v>0</v>
      </c>
      <c r="L16" s="103" t="s">
        <v>23</v>
      </c>
    </row>
    <row r="17" spans="1:12" ht="78.75" x14ac:dyDescent="0.25">
      <c r="A17" s="104" t="s">
        <v>58</v>
      </c>
      <c r="B17" s="105" t="s">
        <v>59</v>
      </c>
      <c r="C17" s="106" t="s">
        <v>60</v>
      </c>
      <c r="D17" s="107">
        <v>233</v>
      </c>
      <c r="E17" s="108">
        <v>164.64</v>
      </c>
      <c r="F17" s="109">
        <v>20.7</v>
      </c>
      <c r="G17" s="110">
        <v>198.72</v>
      </c>
      <c r="H17" s="111"/>
      <c r="I17" s="112">
        <f>ROUND('BDI principal'!D14,2)</f>
        <v>20.7</v>
      </c>
      <c r="J17" s="113">
        <f t="shared" si="0"/>
        <v>0</v>
      </c>
      <c r="K17" s="114">
        <f t="shared" si="1"/>
        <v>0</v>
      </c>
      <c r="L17" s="115" t="s">
        <v>23</v>
      </c>
    </row>
    <row r="18" spans="1:12" ht="78.75" x14ac:dyDescent="0.25">
      <c r="A18" s="116" t="s">
        <v>61</v>
      </c>
      <c r="B18" s="117" t="s">
        <v>62</v>
      </c>
      <c r="C18" s="118" t="s">
        <v>60</v>
      </c>
      <c r="D18" s="119">
        <v>2</v>
      </c>
      <c r="E18" s="120">
        <v>545.62</v>
      </c>
      <c r="F18" s="121">
        <v>20.7</v>
      </c>
      <c r="G18" s="122">
        <v>658.56</v>
      </c>
      <c r="H18" s="123"/>
      <c r="I18" s="124">
        <f>ROUND('BDI principal'!D14,2)</f>
        <v>20.7</v>
      </c>
      <c r="J18" s="125">
        <f t="shared" si="0"/>
        <v>0</v>
      </c>
      <c r="K18" s="126">
        <f t="shared" si="1"/>
        <v>0</v>
      </c>
      <c r="L18" s="127" t="s">
        <v>23</v>
      </c>
    </row>
    <row r="19" spans="1:12" ht="56.25" x14ac:dyDescent="0.25">
      <c r="A19" s="128" t="s">
        <v>63</v>
      </c>
      <c r="B19" s="129" t="s">
        <v>64</v>
      </c>
      <c r="C19" s="130" t="s">
        <v>53</v>
      </c>
      <c r="D19" s="131">
        <v>321.66000000000003</v>
      </c>
      <c r="E19" s="132">
        <v>5.33</v>
      </c>
      <c r="F19" s="133">
        <v>20.7</v>
      </c>
      <c r="G19" s="134">
        <v>6.43</v>
      </c>
      <c r="H19" s="135"/>
      <c r="I19" s="136">
        <f>ROUND('BDI principal'!D14,2)</f>
        <v>20.7</v>
      </c>
      <c r="J19" s="137">
        <f t="shared" si="0"/>
        <v>0</v>
      </c>
      <c r="K19" s="138">
        <f t="shared" si="1"/>
        <v>0</v>
      </c>
      <c r="L19" s="139" t="s">
        <v>23</v>
      </c>
    </row>
    <row r="20" spans="1:12" ht="22.5" x14ac:dyDescent="0.25">
      <c r="A20" s="140" t="s">
        <v>65</v>
      </c>
      <c r="B20" s="141" t="s">
        <v>66</v>
      </c>
      <c r="C20" s="142" t="s">
        <v>53</v>
      </c>
      <c r="D20" s="143">
        <v>239.23</v>
      </c>
      <c r="E20" s="144">
        <v>1.46</v>
      </c>
      <c r="F20" s="145">
        <v>20.7</v>
      </c>
      <c r="G20" s="146">
        <v>1.76</v>
      </c>
      <c r="H20" s="147"/>
      <c r="I20" s="148">
        <f>ROUND('BDI principal'!D14,2)</f>
        <v>20.7</v>
      </c>
      <c r="J20" s="149">
        <f t="shared" si="0"/>
        <v>0</v>
      </c>
      <c r="K20" s="150">
        <f t="shared" si="1"/>
        <v>0</v>
      </c>
      <c r="L20" s="151" t="s">
        <v>23</v>
      </c>
    </row>
    <row r="21" spans="1:12" ht="45" x14ac:dyDescent="0.25">
      <c r="A21" s="152" t="s">
        <v>67</v>
      </c>
      <c r="B21" s="153" t="s">
        <v>68</v>
      </c>
      <c r="C21" s="154" t="s">
        <v>50</v>
      </c>
      <c r="D21" s="155">
        <v>2251.62</v>
      </c>
      <c r="E21" s="156">
        <v>2.27</v>
      </c>
      <c r="F21" s="157">
        <v>20.7</v>
      </c>
      <c r="G21" s="158">
        <v>2.74</v>
      </c>
      <c r="H21" s="159"/>
      <c r="I21" s="160">
        <f>ROUND('BDI principal'!D14,2)</f>
        <v>20.7</v>
      </c>
      <c r="J21" s="161">
        <f t="shared" si="0"/>
        <v>0</v>
      </c>
      <c r="K21" s="162">
        <f t="shared" si="1"/>
        <v>0</v>
      </c>
      <c r="L21" s="163" t="s">
        <v>23</v>
      </c>
    </row>
    <row r="22" spans="1:12" ht="45" x14ac:dyDescent="0.25">
      <c r="A22" s="164" t="s">
        <v>69</v>
      </c>
      <c r="B22" s="165" t="s">
        <v>70</v>
      </c>
      <c r="C22" s="166" t="s">
        <v>44</v>
      </c>
      <c r="D22" s="167">
        <v>8</v>
      </c>
      <c r="E22" s="168">
        <v>958.29</v>
      </c>
      <c r="F22" s="169">
        <v>20.7</v>
      </c>
      <c r="G22" s="170">
        <v>1156.6600000000001</v>
      </c>
      <c r="H22" s="171"/>
      <c r="I22" s="172">
        <f>ROUND('BDI principal'!D14,2)</f>
        <v>20.7</v>
      </c>
      <c r="J22" s="173">
        <f t="shared" si="0"/>
        <v>0</v>
      </c>
      <c r="K22" s="174">
        <f t="shared" si="1"/>
        <v>0</v>
      </c>
      <c r="L22" s="175" t="s">
        <v>23</v>
      </c>
    </row>
    <row r="23" spans="1:12" ht="56.25" x14ac:dyDescent="0.25">
      <c r="A23" s="176" t="s">
        <v>71</v>
      </c>
      <c r="B23" s="177" t="s">
        <v>72</v>
      </c>
      <c r="C23" s="178" t="s">
        <v>44</v>
      </c>
      <c r="D23" s="179">
        <v>8</v>
      </c>
      <c r="E23" s="180">
        <v>365.59</v>
      </c>
      <c r="F23" s="181">
        <v>20.7</v>
      </c>
      <c r="G23" s="182">
        <v>441.27</v>
      </c>
      <c r="H23" s="183"/>
      <c r="I23" s="184">
        <f>ROUND('BDI principal'!D14,2)</f>
        <v>20.7</v>
      </c>
      <c r="J23" s="185">
        <f t="shared" si="0"/>
        <v>0</v>
      </c>
      <c r="K23" s="186">
        <f t="shared" si="1"/>
        <v>0</v>
      </c>
      <c r="L23" s="187" t="s">
        <v>23</v>
      </c>
    </row>
    <row r="24" spans="1:12" ht="45" x14ac:dyDescent="0.25">
      <c r="A24" s="188" t="s">
        <v>73</v>
      </c>
      <c r="B24" s="189" t="s">
        <v>74</v>
      </c>
      <c r="C24" s="190" t="s">
        <v>44</v>
      </c>
      <c r="D24" s="191">
        <v>1</v>
      </c>
      <c r="E24" s="192">
        <v>978.24</v>
      </c>
      <c r="F24" s="193">
        <v>20.7</v>
      </c>
      <c r="G24" s="194">
        <v>1180.74</v>
      </c>
      <c r="H24" s="195"/>
      <c r="I24" s="196">
        <f>ROUND('BDI principal'!D14,2)</f>
        <v>20.7</v>
      </c>
      <c r="J24" s="197">
        <f t="shared" si="0"/>
        <v>0</v>
      </c>
      <c r="K24" s="198">
        <f t="shared" si="1"/>
        <v>0</v>
      </c>
      <c r="L24" s="199" t="s">
        <v>23</v>
      </c>
    </row>
    <row r="25" spans="1:12" x14ac:dyDescent="0.25">
      <c r="A25" s="200" t="s">
        <v>75</v>
      </c>
      <c r="B25" s="668" t="s">
        <v>76</v>
      </c>
      <c r="C25" s="669"/>
      <c r="D25" s="670"/>
      <c r="E25" s="671"/>
      <c r="F25" s="672"/>
      <c r="G25" s="673"/>
      <c r="H25" s="674"/>
      <c r="I25" s="201"/>
      <c r="J25" s="202"/>
      <c r="K25" s="203">
        <f>SUM(K26:K32)</f>
        <v>0</v>
      </c>
      <c r="L25" s="204" t="s">
        <v>36</v>
      </c>
    </row>
    <row r="26" spans="1:12" ht="78.75" x14ac:dyDescent="0.25">
      <c r="A26" s="205" t="s">
        <v>77</v>
      </c>
      <c r="B26" s="206" t="s">
        <v>78</v>
      </c>
      <c r="C26" s="207" t="s">
        <v>53</v>
      </c>
      <c r="D26" s="208">
        <v>585</v>
      </c>
      <c r="E26" s="209">
        <v>5.82</v>
      </c>
      <c r="F26" s="210">
        <v>20.7</v>
      </c>
      <c r="G26" s="211">
        <v>7.02</v>
      </c>
      <c r="H26" s="212"/>
      <c r="I26" s="213">
        <f>ROUND('BDI principal'!D14,2)</f>
        <v>20.7</v>
      </c>
      <c r="J26" s="214">
        <f t="shared" ref="J26:J32" si="2">ROUND((ROUND(H26,2)*I26/100)+ROUND(H26,2),2)</f>
        <v>0</v>
      </c>
      <c r="K26" s="215">
        <f t="shared" ref="K26:K32" si="3">ROUND(D26*J26,2)</f>
        <v>0</v>
      </c>
      <c r="L26" s="216" t="s">
        <v>23</v>
      </c>
    </row>
    <row r="27" spans="1:12" ht="56.25" x14ac:dyDescent="0.25">
      <c r="A27" s="217" t="s">
        <v>79</v>
      </c>
      <c r="B27" s="218" t="s">
        <v>80</v>
      </c>
      <c r="C27" s="219" t="s">
        <v>50</v>
      </c>
      <c r="D27" s="220">
        <v>1053</v>
      </c>
      <c r="E27" s="221">
        <v>2.27</v>
      </c>
      <c r="F27" s="222">
        <v>20.7</v>
      </c>
      <c r="G27" s="223">
        <v>2.74</v>
      </c>
      <c r="H27" s="224"/>
      <c r="I27" s="225">
        <f>ROUND('BDI principal'!D14,2)</f>
        <v>20.7</v>
      </c>
      <c r="J27" s="226">
        <f t="shared" si="2"/>
        <v>0</v>
      </c>
      <c r="K27" s="227">
        <f t="shared" si="3"/>
        <v>0</v>
      </c>
      <c r="L27" s="228" t="s">
        <v>23</v>
      </c>
    </row>
    <row r="28" spans="1:12" ht="45" x14ac:dyDescent="0.25">
      <c r="A28" s="229" t="s">
        <v>81</v>
      </c>
      <c r="B28" s="230" t="s">
        <v>82</v>
      </c>
      <c r="C28" s="231" t="s">
        <v>53</v>
      </c>
      <c r="D28" s="232">
        <v>225</v>
      </c>
      <c r="E28" s="233">
        <v>7.18</v>
      </c>
      <c r="F28" s="234">
        <v>20.7</v>
      </c>
      <c r="G28" s="235">
        <v>8.67</v>
      </c>
      <c r="H28" s="236"/>
      <c r="I28" s="237">
        <f>ROUND('BDI principal'!D14,2)</f>
        <v>20.7</v>
      </c>
      <c r="J28" s="238">
        <f t="shared" si="2"/>
        <v>0</v>
      </c>
      <c r="K28" s="239">
        <f t="shared" si="3"/>
        <v>0</v>
      </c>
      <c r="L28" s="240" t="s">
        <v>23</v>
      </c>
    </row>
    <row r="29" spans="1:12" ht="33.75" x14ac:dyDescent="0.25">
      <c r="A29" s="241" t="s">
        <v>83</v>
      </c>
      <c r="B29" s="242" t="s">
        <v>84</v>
      </c>
      <c r="C29" s="243" t="s">
        <v>39</v>
      </c>
      <c r="D29" s="244">
        <v>1125</v>
      </c>
      <c r="E29" s="245">
        <v>2.13</v>
      </c>
      <c r="F29" s="246">
        <v>20.7</v>
      </c>
      <c r="G29" s="247">
        <v>2.57</v>
      </c>
      <c r="H29" s="248"/>
      <c r="I29" s="249">
        <f>ROUND('BDI principal'!D14,2)</f>
        <v>20.7</v>
      </c>
      <c r="J29" s="250">
        <f t="shared" si="2"/>
        <v>0</v>
      </c>
      <c r="K29" s="251">
        <f t="shared" si="3"/>
        <v>0</v>
      </c>
      <c r="L29" s="252" t="s">
        <v>23</v>
      </c>
    </row>
    <row r="30" spans="1:12" ht="22.5" x14ac:dyDescent="0.25">
      <c r="A30" s="253" t="s">
        <v>85</v>
      </c>
      <c r="B30" s="254" t="s">
        <v>66</v>
      </c>
      <c r="C30" s="255" t="s">
        <v>53</v>
      </c>
      <c r="D30" s="256">
        <v>225</v>
      </c>
      <c r="E30" s="257">
        <v>1.46</v>
      </c>
      <c r="F30" s="258">
        <v>20.7</v>
      </c>
      <c r="G30" s="259">
        <v>1.76</v>
      </c>
      <c r="H30" s="260"/>
      <c r="I30" s="261">
        <f>ROUND('BDI principal'!D14,2)</f>
        <v>20.7</v>
      </c>
      <c r="J30" s="262">
        <f t="shared" si="2"/>
        <v>0</v>
      </c>
      <c r="K30" s="263">
        <f t="shared" si="3"/>
        <v>0</v>
      </c>
      <c r="L30" s="264" t="s">
        <v>23</v>
      </c>
    </row>
    <row r="31" spans="1:12" ht="45" x14ac:dyDescent="0.25">
      <c r="A31" s="265" t="s">
        <v>86</v>
      </c>
      <c r="B31" s="266" t="s">
        <v>87</v>
      </c>
      <c r="C31" s="267" t="s">
        <v>50</v>
      </c>
      <c r="D31" s="268">
        <v>2047.5</v>
      </c>
      <c r="E31" s="269">
        <v>2.27</v>
      </c>
      <c r="F31" s="270">
        <v>20.7</v>
      </c>
      <c r="G31" s="271">
        <v>2.74</v>
      </c>
      <c r="H31" s="272"/>
      <c r="I31" s="273">
        <f>ROUND('BDI principal'!D14,2)</f>
        <v>20.7</v>
      </c>
      <c r="J31" s="274">
        <f t="shared" si="2"/>
        <v>0</v>
      </c>
      <c r="K31" s="275">
        <f t="shared" si="3"/>
        <v>0</v>
      </c>
      <c r="L31" s="276" t="s">
        <v>23</v>
      </c>
    </row>
    <row r="32" spans="1:12" ht="56.25" x14ac:dyDescent="0.25">
      <c r="A32" s="277" t="s">
        <v>88</v>
      </c>
      <c r="B32" s="278" t="s">
        <v>64</v>
      </c>
      <c r="C32" s="279" t="s">
        <v>53</v>
      </c>
      <c r="D32" s="280">
        <v>292.5</v>
      </c>
      <c r="E32" s="281">
        <v>5.33</v>
      </c>
      <c r="F32" s="282">
        <v>20.7</v>
      </c>
      <c r="G32" s="283">
        <v>6.43</v>
      </c>
      <c r="H32" s="284"/>
      <c r="I32" s="285">
        <f>ROUND('BDI principal'!D14,2)</f>
        <v>20.7</v>
      </c>
      <c r="J32" s="286">
        <f t="shared" si="2"/>
        <v>0</v>
      </c>
      <c r="K32" s="287">
        <f t="shared" si="3"/>
        <v>0</v>
      </c>
      <c r="L32" s="288" t="s">
        <v>23</v>
      </c>
    </row>
    <row r="33" spans="1:12" x14ac:dyDescent="0.25">
      <c r="A33" s="289" t="s">
        <v>89</v>
      </c>
      <c r="B33" s="675" t="s">
        <v>90</v>
      </c>
      <c r="C33" s="676"/>
      <c r="D33" s="677"/>
      <c r="E33" s="678"/>
      <c r="F33" s="679"/>
      <c r="G33" s="680"/>
      <c r="H33" s="681"/>
      <c r="I33" s="290"/>
      <c r="J33" s="291"/>
      <c r="K33" s="292">
        <f>SUM(K34:K39)</f>
        <v>0</v>
      </c>
      <c r="L33" s="293" t="s">
        <v>36</v>
      </c>
    </row>
    <row r="34" spans="1:12" ht="33.75" x14ac:dyDescent="0.25">
      <c r="A34" s="294" t="s">
        <v>91</v>
      </c>
      <c r="B34" s="295" t="s">
        <v>92</v>
      </c>
      <c r="C34" s="296" t="s">
        <v>53</v>
      </c>
      <c r="D34" s="297">
        <v>168.75</v>
      </c>
      <c r="E34" s="298">
        <v>151.44</v>
      </c>
      <c r="F34" s="299">
        <v>20.7</v>
      </c>
      <c r="G34" s="300">
        <v>182.79</v>
      </c>
      <c r="H34" s="301"/>
      <c r="I34" s="302">
        <f>ROUND('BDI principal'!D14,2)</f>
        <v>20.7</v>
      </c>
      <c r="J34" s="303">
        <f t="shared" ref="J34:J39" si="4">ROUND((ROUND(H34,2)*I34/100)+ROUND(H34,2),2)</f>
        <v>0</v>
      </c>
      <c r="K34" s="304">
        <f t="shared" ref="K34:K39" si="5">ROUND(D34*J34,2)</f>
        <v>0</v>
      </c>
      <c r="L34" s="305" t="s">
        <v>23</v>
      </c>
    </row>
    <row r="35" spans="1:12" ht="56.25" x14ac:dyDescent="0.25">
      <c r="A35" s="306" t="s">
        <v>93</v>
      </c>
      <c r="B35" s="307" t="s">
        <v>94</v>
      </c>
      <c r="C35" s="308" t="s">
        <v>50</v>
      </c>
      <c r="D35" s="309">
        <v>1687.5</v>
      </c>
      <c r="E35" s="310">
        <v>2.27</v>
      </c>
      <c r="F35" s="311">
        <v>20.7</v>
      </c>
      <c r="G35" s="312">
        <v>2.74</v>
      </c>
      <c r="H35" s="313"/>
      <c r="I35" s="314">
        <f>ROUND('BDI principal'!D14,2)</f>
        <v>20.7</v>
      </c>
      <c r="J35" s="315">
        <f t="shared" si="4"/>
        <v>0</v>
      </c>
      <c r="K35" s="316">
        <f t="shared" si="5"/>
        <v>0</v>
      </c>
      <c r="L35" s="317" t="s">
        <v>23</v>
      </c>
    </row>
    <row r="36" spans="1:12" ht="22.5" x14ac:dyDescent="0.25">
      <c r="A36" s="318" t="s">
        <v>95</v>
      </c>
      <c r="B36" s="319" t="s">
        <v>96</v>
      </c>
      <c r="C36" s="320" t="s">
        <v>39</v>
      </c>
      <c r="D36" s="321">
        <v>1125</v>
      </c>
      <c r="E36" s="322">
        <v>9.43</v>
      </c>
      <c r="F36" s="323">
        <v>20.7</v>
      </c>
      <c r="G36" s="324">
        <v>11.38</v>
      </c>
      <c r="H36" s="325"/>
      <c r="I36" s="326">
        <f>ROUND('BDI principal'!D14,2)</f>
        <v>20.7</v>
      </c>
      <c r="J36" s="327">
        <f t="shared" si="4"/>
        <v>0</v>
      </c>
      <c r="K36" s="328">
        <f t="shared" si="5"/>
        <v>0</v>
      </c>
      <c r="L36" s="329" t="s">
        <v>23</v>
      </c>
    </row>
    <row r="37" spans="1:12" ht="22.5" x14ac:dyDescent="0.25">
      <c r="A37" s="330" t="s">
        <v>97</v>
      </c>
      <c r="B37" s="331" t="s">
        <v>98</v>
      </c>
      <c r="C37" s="332" t="s">
        <v>39</v>
      </c>
      <c r="D37" s="333">
        <v>1125</v>
      </c>
      <c r="E37" s="334">
        <v>2.79</v>
      </c>
      <c r="F37" s="335">
        <v>20.7</v>
      </c>
      <c r="G37" s="336">
        <v>3.37</v>
      </c>
      <c r="H37" s="337"/>
      <c r="I37" s="338">
        <f>ROUND('BDI principal'!D14,2)</f>
        <v>20.7</v>
      </c>
      <c r="J37" s="339">
        <f t="shared" si="4"/>
        <v>0</v>
      </c>
      <c r="K37" s="340">
        <f t="shared" si="5"/>
        <v>0</v>
      </c>
      <c r="L37" s="341" t="s">
        <v>23</v>
      </c>
    </row>
    <row r="38" spans="1:12" ht="112.5" x14ac:dyDescent="0.25">
      <c r="A38" s="342" t="s">
        <v>99</v>
      </c>
      <c r="B38" s="343" t="s">
        <v>100</v>
      </c>
      <c r="C38" s="344" t="s">
        <v>53</v>
      </c>
      <c r="D38" s="345">
        <v>56.25</v>
      </c>
      <c r="E38" s="346">
        <v>1434.95</v>
      </c>
      <c r="F38" s="347">
        <v>20.7</v>
      </c>
      <c r="G38" s="348">
        <v>1731.98</v>
      </c>
      <c r="H38" s="349"/>
      <c r="I38" s="350">
        <f>ROUND('BDI principal'!D14,2)</f>
        <v>20.7</v>
      </c>
      <c r="J38" s="351">
        <f t="shared" si="4"/>
        <v>0</v>
      </c>
      <c r="K38" s="352">
        <f t="shared" si="5"/>
        <v>0</v>
      </c>
      <c r="L38" s="353" t="s">
        <v>23</v>
      </c>
    </row>
    <row r="39" spans="1:12" ht="33.75" x14ac:dyDescent="0.25">
      <c r="A39" s="354" t="s">
        <v>101</v>
      </c>
      <c r="B39" s="355" t="s">
        <v>102</v>
      </c>
      <c r="C39" s="356" t="s">
        <v>103</v>
      </c>
      <c r="D39" s="357">
        <v>4572.78</v>
      </c>
      <c r="E39" s="358">
        <v>1.96</v>
      </c>
      <c r="F39" s="359">
        <v>20.7</v>
      </c>
      <c r="G39" s="360">
        <v>2.37</v>
      </c>
      <c r="H39" s="361"/>
      <c r="I39" s="362">
        <f>ROUND('BDI principal'!D14,2)</f>
        <v>20.7</v>
      </c>
      <c r="J39" s="363">
        <f t="shared" si="4"/>
        <v>0</v>
      </c>
      <c r="K39" s="364">
        <f t="shared" si="5"/>
        <v>0</v>
      </c>
      <c r="L39" s="365" t="s">
        <v>23</v>
      </c>
    </row>
    <row r="40" spans="1:12" x14ac:dyDescent="0.25">
      <c r="A40" s="366" t="s">
        <v>104</v>
      </c>
      <c r="B40" s="682" t="s">
        <v>105</v>
      </c>
      <c r="C40" s="683"/>
      <c r="D40" s="684"/>
      <c r="E40" s="685"/>
      <c r="F40" s="686"/>
      <c r="G40" s="687"/>
      <c r="H40" s="688"/>
      <c r="I40" s="367"/>
      <c r="J40" s="368"/>
      <c r="K40" s="369">
        <f>SUM(K41:K44)</f>
        <v>0</v>
      </c>
      <c r="L40" s="370" t="s">
        <v>36</v>
      </c>
    </row>
    <row r="41" spans="1:12" ht="56.25" x14ac:dyDescent="0.25">
      <c r="A41" s="371" t="s">
        <v>106</v>
      </c>
      <c r="B41" s="372" t="s">
        <v>107</v>
      </c>
      <c r="C41" s="373" t="s">
        <v>60</v>
      </c>
      <c r="D41" s="374">
        <v>277</v>
      </c>
      <c r="E41" s="375">
        <v>47.66</v>
      </c>
      <c r="F41" s="376">
        <v>20.7</v>
      </c>
      <c r="G41" s="377">
        <v>57.53</v>
      </c>
      <c r="H41" s="378"/>
      <c r="I41" s="379">
        <f>ROUND('BDI principal'!D14,2)</f>
        <v>20.7</v>
      </c>
      <c r="J41" s="380">
        <f>ROUND((ROUND(H41,2)*I41/100)+ROUND(H41,2),2)</f>
        <v>0</v>
      </c>
      <c r="K41" s="381">
        <f>ROUND(D41*J41,2)</f>
        <v>0</v>
      </c>
      <c r="L41" s="382" t="s">
        <v>23</v>
      </c>
    </row>
    <row r="42" spans="1:12" ht="56.25" x14ac:dyDescent="0.25">
      <c r="A42" s="383" t="s">
        <v>108</v>
      </c>
      <c r="B42" s="384" t="s">
        <v>109</v>
      </c>
      <c r="C42" s="385" t="s">
        <v>53</v>
      </c>
      <c r="D42" s="386">
        <v>20.99</v>
      </c>
      <c r="E42" s="387">
        <v>67.819999999999993</v>
      </c>
      <c r="F42" s="388">
        <v>20.7</v>
      </c>
      <c r="G42" s="389">
        <v>81.86</v>
      </c>
      <c r="H42" s="390"/>
      <c r="I42" s="391">
        <f>ROUND('BDI principal'!D14,2)</f>
        <v>20.7</v>
      </c>
      <c r="J42" s="392">
        <f>ROUND((ROUND(H42,2)*I42/100)+ROUND(H42,2),2)</f>
        <v>0</v>
      </c>
      <c r="K42" s="393">
        <f>ROUND(D42*J42,2)</f>
        <v>0</v>
      </c>
      <c r="L42" s="394" t="s">
        <v>23</v>
      </c>
    </row>
    <row r="43" spans="1:12" ht="101.25" x14ac:dyDescent="0.25">
      <c r="A43" s="395" t="s">
        <v>110</v>
      </c>
      <c r="B43" s="396" t="s">
        <v>111</v>
      </c>
      <c r="C43" s="397" t="s">
        <v>39</v>
      </c>
      <c r="D43" s="398">
        <v>363.98</v>
      </c>
      <c r="E43" s="399">
        <v>66.959999999999994</v>
      </c>
      <c r="F43" s="400">
        <v>20.7</v>
      </c>
      <c r="G43" s="401">
        <v>80.819999999999993</v>
      </c>
      <c r="H43" s="402"/>
      <c r="I43" s="403">
        <f>ROUND('BDI principal'!D14,2)</f>
        <v>20.7</v>
      </c>
      <c r="J43" s="404">
        <f>ROUND((ROUND(H43,2)*I43/100)+ROUND(H43,2),2)</f>
        <v>0</v>
      </c>
      <c r="K43" s="405">
        <f>ROUND(D43*J43,2)</f>
        <v>0</v>
      </c>
      <c r="L43" s="406" t="s">
        <v>23</v>
      </c>
    </row>
    <row r="44" spans="1:12" ht="101.25" x14ac:dyDescent="0.25">
      <c r="A44" s="407" t="s">
        <v>112</v>
      </c>
      <c r="B44" s="408" t="s">
        <v>113</v>
      </c>
      <c r="C44" s="409" t="s">
        <v>39</v>
      </c>
      <c r="D44" s="410">
        <v>55.86</v>
      </c>
      <c r="E44" s="411">
        <v>73.260000000000005</v>
      </c>
      <c r="F44" s="412">
        <v>20.7</v>
      </c>
      <c r="G44" s="413">
        <v>88.42</v>
      </c>
      <c r="H44" s="414"/>
      <c r="I44" s="415">
        <f>ROUND('BDI principal'!D14,2)</f>
        <v>20.7</v>
      </c>
      <c r="J44" s="416">
        <f>ROUND((ROUND(H44,2)*I44/100)+ROUND(H44,2),2)</f>
        <v>0</v>
      </c>
      <c r="K44" s="417">
        <f>ROUND(D44*J44,2)</f>
        <v>0</v>
      </c>
      <c r="L44" s="418" t="s">
        <v>23</v>
      </c>
    </row>
    <row r="45" spans="1:12" x14ac:dyDescent="0.25">
      <c r="A45" s="419" t="s">
        <v>114</v>
      </c>
      <c r="B45" s="689" t="s">
        <v>115</v>
      </c>
      <c r="C45" s="690"/>
      <c r="D45" s="691"/>
      <c r="E45" s="692"/>
      <c r="F45" s="693"/>
      <c r="G45" s="694"/>
      <c r="H45" s="695"/>
      <c r="I45" s="420"/>
      <c r="J45" s="421"/>
      <c r="K45" s="422">
        <f>SUM(K46:K50)</f>
        <v>0</v>
      </c>
      <c r="L45" s="423" t="s">
        <v>36</v>
      </c>
    </row>
    <row r="46" spans="1:12" ht="33.75" x14ac:dyDescent="0.25">
      <c r="A46" s="424" t="s">
        <v>116</v>
      </c>
      <c r="B46" s="425" t="s">
        <v>117</v>
      </c>
      <c r="C46" s="426" t="s">
        <v>39</v>
      </c>
      <c r="D46" s="427">
        <v>38.39</v>
      </c>
      <c r="E46" s="428">
        <v>22.93</v>
      </c>
      <c r="F46" s="429">
        <v>20.7</v>
      </c>
      <c r="G46" s="430">
        <v>27.68</v>
      </c>
      <c r="H46" s="431"/>
      <c r="I46" s="432">
        <f>ROUND('BDI principal'!D14,2)</f>
        <v>20.7</v>
      </c>
      <c r="J46" s="433">
        <f>ROUND((ROUND(H46,2)*I46/100)+ROUND(H46,2),2)</f>
        <v>0</v>
      </c>
      <c r="K46" s="434">
        <f>ROUND(D46*J46,2)</f>
        <v>0</v>
      </c>
      <c r="L46" s="435" t="s">
        <v>23</v>
      </c>
    </row>
    <row r="47" spans="1:12" ht="56.25" x14ac:dyDescent="0.25">
      <c r="A47" s="436" t="s">
        <v>118</v>
      </c>
      <c r="B47" s="437" t="s">
        <v>119</v>
      </c>
      <c r="C47" s="438" t="s">
        <v>53</v>
      </c>
      <c r="D47" s="439">
        <v>0.02</v>
      </c>
      <c r="E47" s="440">
        <v>422.35</v>
      </c>
      <c r="F47" s="441">
        <v>20.7</v>
      </c>
      <c r="G47" s="442">
        <v>509.78</v>
      </c>
      <c r="H47" s="443"/>
      <c r="I47" s="444">
        <f>ROUND('BDI principal'!D14,2)</f>
        <v>20.7</v>
      </c>
      <c r="J47" s="445">
        <f>ROUND((ROUND(H47,2)*I47/100)+ROUND(H47,2),2)</f>
        <v>0</v>
      </c>
      <c r="K47" s="446">
        <f>ROUND(D47*J47,2)</f>
        <v>0</v>
      </c>
      <c r="L47" s="447" t="s">
        <v>23</v>
      </c>
    </row>
    <row r="48" spans="1:12" ht="22.5" x14ac:dyDescent="0.25">
      <c r="A48" s="448" t="s">
        <v>120</v>
      </c>
      <c r="B48" s="449" t="s">
        <v>121</v>
      </c>
      <c r="C48" s="450" t="s">
        <v>53</v>
      </c>
      <c r="D48" s="451">
        <v>0.02</v>
      </c>
      <c r="E48" s="452">
        <v>80.7</v>
      </c>
      <c r="F48" s="453">
        <v>20.7</v>
      </c>
      <c r="G48" s="454">
        <v>97.4</v>
      </c>
      <c r="H48" s="455"/>
      <c r="I48" s="456">
        <f>ROUND('BDI principal'!D14,2)</f>
        <v>20.7</v>
      </c>
      <c r="J48" s="457">
        <f>ROUND((ROUND(H48,2)*I48/100)+ROUND(H48,2),2)</f>
        <v>0</v>
      </c>
      <c r="K48" s="458">
        <f>ROUND(D48*J48,2)</f>
        <v>0</v>
      </c>
      <c r="L48" s="459" t="s">
        <v>23</v>
      </c>
    </row>
    <row r="49" spans="1:12" ht="33.75" x14ac:dyDescent="0.25">
      <c r="A49" s="460" t="s">
        <v>122</v>
      </c>
      <c r="B49" s="461" t="s">
        <v>123</v>
      </c>
      <c r="C49" s="462" t="s">
        <v>44</v>
      </c>
      <c r="D49" s="463">
        <v>2</v>
      </c>
      <c r="E49" s="464">
        <v>211.34</v>
      </c>
      <c r="F49" s="465">
        <v>20.7</v>
      </c>
      <c r="G49" s="466">
        <v>255.09</v>
      </c>
      <c r="H49" s="467"/>
      <c r="I49" s="468">
        <f>ROUND('BDI principal'!D14,2)</f>
        <v>20.7</v>
      </c>
      <c r="J49" s="469">
        <f>ROUND((ROUND(H49,2)*I49/100)+ROUND(H49,2),2)</f>
        <v>0</v>
      </c>
      <c r="K49" s="470">
        <f>ROUND(D49*J49,2)</f>
        <v>0</v>
      </c>
      <c r="L49" s="471" t="s">
        <v>23</v>
      </c>
    </row>
    <row r="50" spans="1:12" ht="67.5" x14ac:dyDescent="0.25">
      <c r="A50" s="472" t="s">
        <v>124</v>
      </c>
      <c r="B50" s="473" t="s">
        <v>125</v>
      </c>
      <c r="C50" s="474" t="s">
        <v>44</v>
      </c>
      <c r="D50" s="475">
        <v>2</v>
      </c>
      <c r="E50" s="476">
        <v>364.16</v>
      </c>
      <c r="F50" s="477">
        <v>20.7</v>
      </c>
      <c r="G50" s="478">
        <v>439.54</v>
      </c>
      <c r="H50" s="479"/>
      <c r="I50" s="480">
        <f>ROUND('BDI principal'!D14,2)</f>
        <v>20.7</v>
      </c>
      <c r="J50" s="481">
        <f>ROUND((ROUND(H50,2)*I50/100)+ROUND(H50,2),2)</f>
        <v>0</v>
      </c>
      <c r="K50" s="482">
        <f>ROUND(D50*J50,2)</f>
        <v>0</v>
      </c>
      <c r="L50" s="483" t="s">
        <v>23</v>
      </c>
    </row>
    <row r="51" spans="1:12" x14ac:dyDescent="0.25">
      <c r="A51" s="696" t="s">
        <v>126</v>
      </c>
      <c r="B51" s="654"/>
      <c r="C51" s="654"/>
      <c r="D51" s="654"/>
      <c r="E51" s="654"/>
      <c r="F51" s="654"/>
      <c r="G51" s="654"/>
      <c r="H51" s="654"/>
      <c r="I51" s="654"/>
      <c r="J51" s="697">
        <f>K8+K25+K33+K40+K45</f>
        <v>0</v>
      </c>
      <c r="K51" s="654"/>
    </row>
    <row r="61" spans="1:12" x14ac:dyDescent="0.25">
      <c r="E61" s="698">
        <f>DADOS!C11</f>
        <v>0</v>
      </c>
      <c r="F61" s="698"/>
      <c r="G61" s="698"/>
      <c r="H61" s="698"/>
      <c r="I61" s="698"/>
    </row>
    <row r="62" spans="1:12" x14ac:dyDescent="0.25">
      <c r="E62" s="699">
        <f>DADOS!C12</f>
        <v>0</v>
      </c>
      <c r="F62" s="654"/>
      <c r="G62" s="654"/>
      <c r="H62" s="654"/>
      <c r="I62" s="654"/>
    </row>
  </sheetData>
  <sheetProtection password="BF59" sheet="1" objects="1" scenarios="1" selectLockedCells="1"/>
  <mergeCells count="13">
    <mergeCell ref="J51:K51"/>
    <mergeCell ref="E61:I61"/>
    <mergeCell ref="E62:I62"/>
    <mergeCell ref="B25:H25"/>
    <mergeCell ref="B33:H33"/>
    <mergeCell ref="B40:H40"/>
    <mergeCell ref="B45:H45"/>
    <mergeCell ref="A51:I51"/>
    <mergeCell ref="B4:F4"/>
    <mergeCell ref="H4:I4"/>
    <mergeCell ref="B5:C5"/>
    <mergeCell ref="E5:G5"/>
    <mergeCell ref="B8:H8"/>
  </mergeCells>
  <pageMargins left="0.5" right="0.5" top="0.75" bottom="0.7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"/>
  <sheetViews>
    <sheetView workbookViewId="0"/>
  </sheetViews>
  <sheetFormatPr defaultRowHeight="15" x14ac:dyDescent="0.25"/>
  <cols>
    <col min="1" max="1" width="10" customWidth="1"/>
    <col min="2" max="2" width="50" customWidth="1"/>
    <col min="3" max="11" width="15" customWidth="1"/>
  </cols>
  <sheetData>
    <row r="1" spans="1:11" x14ac:dyDescent="0.25">
      <c r="A1" s="484" t="s">
        <v>0</v>
      </c>
    </row>
    <row r="2" spans="1:11" x14ac:dyDescent="0.25">
      <c r="A2" s="484" t="s">
        <v>16</v>
      </c>
    </row>
    <row r="3" spans="1:11" x14ac:dyDescent="0.25">
      <c r="A3" s="484" t="s">
        <v>17</v>
      </c>
      <c r="B3" s="484" t="str">
        <f>DADOS!C3</f>
        <v>20/05/2022</v>
      </c>
    </row>
    <row r="4" spans="1:11" x14ac:dyDescent="0.25">
      <c r="A4" s="484" t="s">
        <v>18</v>
      </c>
      <c r="B4" s="700">
        <f>DADOS!C7</f>
        <v>0</v>
      </c>
      <c r="C4" s="654"/>
      <c r="D4" s="654"/>
      <c r="E4" s="654"/>
      <c r="F4" s="654"/>
      <c r="G4" s="484" t="s">
        <v>19</v>
      </c>
      <c r="H4" s="701" t="str">
        <f>DADOS!C9</f>
        <v/>
      </c>
      <c r="I4" s="654"/>
    </row>
    <row r="5" spans="1:11" x14ac:dyDescent="0.25">
      <c r="A5" s="484" t="s">
        <v>20</v>
      </c>
      <c r="B5" s="702" t="str">
        <f>DADOS!C8</f>
        <v/>
      </c>
      <c r="C5" s="700" t="s">
        <v>9</v>
      </c>
      <c r="D5" s="484" t="s">
        <v>21</v>
      </c>
      <c r="E5" s="700">
        <f>DADOS!C13</f>
        <v>0</v>
      </c>
      <c r="F5" s="700" t="s">
        <v>9</v>
      </c>
      <c r="G5" s="700" t="s">
        <v>9</v>
      </c>
      <c r="H5" s="484" t="s">
        <v>22</v>
      </c>
      <c r="I5" s="484">
        <f>DADOS!C14</f>
        <v>0</v>
      </c>
    </row>
    <row r="7" spans="1:11" x14ac:dyDescent="0.25">
      <c r="A7" s="485" t="s">
        <v>23</v>
      </c>
      <c r="B7" s="486" t="s">
        <v>36</v>
      </c>
      <c r="C7" s="487" t="s">
        <v>33</v>
      </c>
      <c r="D7" s="488" t="s">
        <v>127</v>
      </c>
      <c r="E7" s="489" t="s">
        <v>128</v>
      </c>
      <c r="F7" s="490" t="s">
        <v>129</v>
      </c>
      <c r="G7" s="491" t="s">
        <v>130</v>
      </c>
      <c r="H7" s="492" t="s">
        <v>131</v>
      </c>
      <c r="I7" s="493" t="s">
        <v>132</v>
      </c>
      <c r="J7" s="494" t="s">
        <v>133</v>
      </c>
      <c r="K7" s="495" t="s">
        <v>134</v>
      </c>
    </row>
    <row r="8" spans="1:11" x14ac:dyDescent="0.25">
      <c r="A8" s="496" t="s">
        <v>34</v>
      </c>
      <c r="B8" s="497" t="s">
        <v>35</v>
      </c>
      <c r="C8" s="651">
        <f>Orçamento!K8</f>
        <v>0</v>
      </c>
      <c r="D8" s="498">
        <v>95</v>
      </c>
      <c r="E8" s="499">
        <f>C8*D8/100</f>
        <v>0</v>
      </c>
      <c r="F8" s="500">
        <v>0</v>
      </c>
      <c r="G8" s="501">
        <f>C8*F8/100</f>
        <v>0</v>
      </c>
      <c r="H8" s="502">
        <v>5</v>
      </c>
      <c r="I8" s="503">
        <f>C8*H8/100</f>
        <v>0</v>
      </c>
      <c r="J8" s="504">
        <f t="shared" ref="J8:K12" si="0">D8+F8+H8</f>
        <v>100</v>
      </c>
      <c r="K8" s="505">
        <f t="shared" si="0"/>
        <v>0</v>
      </c>
    </row>
    <row r="9" spans="1:11" x14ac:dyDescent="0.25">
      <c r="A9" s="506" t="s">
        <v>75</v>
      </c>
      <c r="B9" s="507" t="s">
        <v>76</v>
      </c>
      <c r="C9" s="651">
        <f>Orçamento!K25</f>
        <v>0</v>
      </c>
      <c r="D9" s="508">
        <v>40</v>
      </c>
      <c r="E9" s="509">
        <f>C9*D9/100</f>
        <v>0</v>
      </c>
      <c r="F9" s="510">
        <v>60</v>
      </c>
      <c r="G9" s="511">
        <f>C9*F9/100</f>
        <v>0</v>
      </c>
      <c r="H9" s="512">
        <v>0</v>
      </c>
      <c r="I9" s="513">
        <f>C9*H9/100</f>
        <v>0</v>
      </c>
      <c r="J9" s="514">
        <f t="shared" si="0"/>
        <v>100</v>
      </c>
      <c r="K9" s="515">
        <f t="shared" si="0"/>
        <v>0</v>
      </c>
    </row>
    <row r="10" spans="1:11" x14ac:dyDescent="0.25">
      <c r="A10" s="516" t="s">
        <v>89</v>
      </c>
      <c r="B10" s="517" t="s">
        <v>90</v>
      </c>
      <c r="C10" s="651">
        <f>Orçamento!K33</f>
        <v>0</v>
      </c>
      <c r="D10" s="518">
        <v>0</v>
      </c>
      <c r="E10" s="519">
        <f>C10*D10/100</f>
        <v>0</v>
      </c>
      <c r="F10" s="520">
        <v>20</v>
      </c>
      <c r="G10" s="521">
        <f>C10*F10/100</f>
        <v>0</v>
      </c>
      <c r="H10" s="522">
        <v>80</v>
      </c>
      <c r="I10" s="523">
        <f>C10*H10/100</f>
        <v>0</v>
      </c>
      <c r="J10" s="524">
        <f t="shared" si="0"/>
        <v>100</v>
      </c>
      <c r="K10" s="525">
        <f t="shared" si="0"/>
        <v>0</v>
      </c>
    </row>
    <row r="11" spans="1:11" x14ac:dyDescent="0.25">
      <c r="A11" s="526" t="s">
        <v>104</v>
      </c>
      <c r="B11" s="527" t="s">
        <v>105</v>
      </c>
      <c r="C11" s="651">
        <f>Orçamento!K40</f>
        <v>0</v>
      </c>
      <c r="D11" s="528">
        <v>0</v>
      </c>
      <c r="E11" s="529">
        <f>C11*D11/100</f>
        <v>0</v>
      </c>
      <c r="F11" s="530">
        <v>60</v>
      </c>
      <c r="G11" s="531">
        <f>C11*F11/100</f>
        <v>0</v>
      </c>
      <c r="H11" s="532">
        <v>40</v>
      </c>
      <c r="I11" s="533">
        <f>C11*H11/100</f>
        <v>0</v>
      </c>
      <c r="J11" s="534">
        <f t="shared" si="0"/>
        <v>100</v>
      </c>
      <c r="K11" s="535">
        <f t="shared" si="0"/>
        <v>0</v>
      </c>
    </row>
    <row r="12" spans="1:11" x14ac:dyDescent="0.25">
      <c r="A12" s="536" t="s">
        <v>114</v>
      </c>
      <c r="B12" s="537" t="s">
        <v>115</v>
      </c>
      <c r="C12" s="651">
        <f>Orçamento!K45</f>
        <v>0</v>
      </c>
      <c r="D12" s="538">
        <v>0</v>
      </c>
      <c r="E12" s="539">
        <f>C12*D12/100</f>
        <v>0</v>
      </c>
      <c r="F12" s="540">
        <v>0</v>
      </c>
      <c r="G12" s="541">
        <f>C12*F12/100</f>
        <v>0</v>
      </c>
      <c r="H12" s="542">
        <v>100</v>
      </c>
      <c r="I12" s="543">
        <f>C12*H12/100</f>
        <v>0</v>
      </c>
      <c r="J12" s="544">
        <f t="shared" si="0"/>
        <v>100</v>
      </c>
      <c r="K12" s="545">
        <f t="shared" si="0"/>
        <v>0</v>
      </c>
    </row>
    <row r="13" spans="1:11" x14ac:dyDescent="0.25">
      <c r="A13" s="709" t="s">
        <v>135</v>
      </c>
      <c r="B13" s="710"/>
      <c r="C13" s="546">
        <f>SUM(C8:C12)</f>
        <v>0</v>
      </c>
      <c r="D13" s="703">
        <f>SUM(E8:E12)</f>
        <v>0</v>
      </c>
      <c r="E13" s="704"/>
      <c r="F13" s="705">
        <f>SUM(G8:G12)</f>
        <v>0</v>
      </c>
      <c r="G13" s="706"/>
      <c r="H13" s="707">
        <f>SUM(I8:I12)</f>
        <v>0</v>
      </c>
      <c r="I13" s="708"/>
      <c r="J13" s="547" t="e">
        <f>(K13/C13)*100</f>
        <v>#DIV/0!</v>
      </c>
      <c r="K13" s="548">
        <f>SUM(K8:K12)</f>
        <v>0</v>
      </c>
    </row>
  </sheetData>
  <sheetProtection password="BF59" sheet="1" objects="1" scenarios="1" selectLockedCells="1"/>
  <mergeCells count="8">
    <mergeCell ref="B4:F4"/>
    <mergeCell ref="H4:I4"/>
    <mergeCell ref="B5:C5"/>
    <mergeCell ref="E5:G5"/>
    <mergeCell ref="D13:E13"/>
    <mergeCell ref="F13:G13"/>
    <mergeCell ref="H13:I13"/>
    <mergeCell ref="A13:B13"/>
  </mergeCells>
  <pageMargins left="0.5" right="0.5" top="0.75" bottom="0.7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"/>
  <sheetViews>
    <sheetView workbookViewId="0"/>
  </sheetViews>
  <sheetFormatPr defaultRowHeight="15" x14ac:dyDescent="0.25"/>
  <cols>
    <col min="1" max="1" width="10" customWidth="1"/>
    <col min="2" max="4" width="15" customWidth="1"/>
    <col min="5" max="9" width="10" customWidth="1"/>
  </cols>
  <sheetData>
    <row r="1" spans="1:10" x14ac:dyDescent="0.25">
      <c r="A1" s="549" t="s">
        <v>0</v>
      </c>
    </row>
    <row r="2" spans="1:10" x14ac:dyDescent="0.25">
      <c r="A2" s="549" t="s">
        <v>16</v>
      </c>
    </row>
    <row r="3" spans="1:10" x14ac:dyDescent="0.25">
      <c r="A3" s="549" t="s">
        <v>17</v>
      </c>
      <c r="B3" s="549" t="str">
        <f>DADOS!C3</f>
        <v>20/05/2022</v>
      </c>
    </row>
    <row r="4" spans="1:10" x14ac:dyDescent="0.25">
      <c r="A4" s="549" t="s">
        <v>18</v>
      </c>
      <c r="B4" s="711">
        <f>DADOS!C7</f>
        <v>0</v>
      </c>
      <c r="C4" s="654"/>
      <c r="D4" s="654"/>
      <c r="E4" s="654"/>
      <c r="F4" s="654"/>
      <c r="G4" s="549" t="s">
        <v>19</v>
      </c>
      <c r="H4" s="712" t="str">
        <f>DADOS!C9</f>
        <v/>
      </c>
      <c r="I4" s="654"/>
    </row>
    <row r="5" spans="1:10" x14ac:dyDescent="0.25">
      <c r="A5" s="549" t="s">
        <v>20</v>
      </c>
      <c r="B5" s="713" t="str">
        <f>DADOS!C8</f>
        <v/>
      </c>
      <c r="C5" s="711" t="s">
        <v>9</v>
      </c>
      <c r="D5" s="549" t="s">
        <v>21</v>
      </c>
      <c r="E5" s="711">
        <f>DADOS!C13</f>
        <v>0</v>
      </c>
      <c r="F5" s="711" t="s">
        <v>9</v>
      </c>
      <c r="G5" s="711" t="s">
        <v>9</v>
      </c>
      <c r="H5" s="549" t="s">
        <v>22</v>
      </c>
      <c r="I5" s="549">
        <f>DADOS!C14</f>
        <v>0</v>
      </c>
    </row>
    <row r="7" spans="1:10" x14ac:dyDescent="0.25">
      <c r="A7" s="550" t="s">
        <v>23</v>
      </c>
      <c r="B7" s="551" t="s">
        <v>136</v>
      </c>
      <c r="C7" s="552" t="s">
        <v>137</v>
      </c>
      <c r="D7" s="553" t="s">
        <v>138</v>
      </c>
      <c r="E7" s="714" t="s">
        <v>139</v>
      </c>
      <c r="F7" s="715"/>
      <c r="G7" s="716"/>
      <c r="H7" s="717"/>
      <c r="I7" s="718"/>
    </row>
    <row r="8" spans="1:10" x14ac:dyDescent="0.25">
      <c r="A8" s="554" t="s">
        <v>140</v>
      </c>
      <c r="B8" s="555">
        <v>3.8</v>
      </c>
      <c r="C8" s="556">
        <v>4.67</v>
      </c>
      <c r="D8" s="557">
        <v>4.01</v>
      </c>
      <c r="E8" s="719" t="s">
        <v>141</v>
      </c>
      <c r="F8" s="720"/>
      <c r="G8" s="721"/>
      <c r="H8" s="722"/>
      <c r="I8" s="723"/>
      <c r="J8" s="558">
        <f t="shared" ref="J8:J13" si="0">D8/100</f>
        <v>4.0099999999999997E-2</v>
      </c>
    </row>
    <row r="9" spans="1:10" x14ac:dyDescent="0.25">
      <c r="A9" s="559" t="s">
        <v>142</v>
      </c>
      <c r="B9" s="560">
        <v>0.32</v>
      </c>
      <c r="C9" s="561">
        <v>0.74</v>
      </c>
      <c r="D9" s="562">
        <v>0.4</v>
      </c>
      <c r="E9" s="724" t="s">
        <v>143</v>
      </c>
      <c r="F9" s="725"/>
      <c r="G9" s="726"/>
      <c r="H9" s="727"/>
      <c r="I9" s="728"/>
      <c r="J9" s="563">
        <f t="shared" si="0"/>
        <v>4.0000000000000001E-3</v>
      </c>
    </row>
    <row r="10" spans="1:10" x14ac:dyDescent="0.25">
      <c r="A10" s="564" t="s">
        <v>144</v>
      </c>
      <c r="B10" s="565">
        <v>0.5</v>
      </c>
      <c r="C10" s="566">
        <v>0.97</v>
      </c>
      <c r="D10" s="567">
        <v>0.56000000000000005</v>
      </c>
      <c r="E10" s="729" t="s">
        <v>145</v>
      </c>
      <c r="F10" s="730"/>
      <c r="G10" s="731"/>
      <c r="H10" s="732"/>
      <c r="I10" s="733"/>
      <c r="J10" s="568">
        <f t="shared" si="0"/>
        <v>5.6000000000000008E-3</v>
      </c>
    </row>
    <row r="11" spans="1:10" x14ac:dyDescent="0.25">
      <c r="A11" s="569" t="s">
        <v>146</v>
      </c>
      <c r="B11" s="570">
        <v>1.02</v>
      </c>
      <c r="C11" s="571">
        <v>1.21</v>
      </c>
      <c r="D11" s="572">
        <v>1.1100000000000001</v>
      </c>
      <c r="E11" s="734" t="s">
        <v>147</v>
      </c>
      <c r="F11" s="735"/>
      <c r="G11" s="736"/>
      <c r="H11" s="737"/>
      <c r="I11" s="738"/>
      <c r="J11" s="573">
        <f t="shared" si="0"/>
        <v>1.11E-2</v>
      </c>
    </row>
    <row r="12" spans="1:10" x14ac:dyDescent="0.25">
      <c r="A12" s="574" t="s">
        <v>148</v>
      </c>
      <c r="B12" s="575">
        <v>6.64</v>
      </c>
      <c r="C12" s="576">
        <v>8.69</v>
      </c>
      <c r="D12" s="577">
        <v>7.3</v>
      </c>
      <c r="E12" s="739" t="s">
        <v>149</v>
      </c>
      <c r="F12" s="740"/>
      <c r="G12" s="741"/>
      <c r="H12" s="742"/>
      <c r="I12" s="743"/>
      <c r="J12" s="578">
        <f t="shared" si="0"/>
        <v>7.2999999999999995E-2</v>
      </c>
    </row>
    <row r="13" spans="1:10" x14ac:dyDescent="0.25">
      <c r="A13" s="579" t="s">
        <v>150</v>
      </c>
      <c r="B13" s="580">
        <v>5.65</v>
      </c>
      <c r="C13" s="581">
        <v>10.65</v>
      </c>
      <c r="D13" s="582">
        <f>I15+I18+I19</f>
        <v>5.65</v>
      </c>
      <c r="E13" s="744" t="s">
        <v>151</v>
      </c>
      <c r="F13" s="745"/>
      <c r="G13" s="746"/>
      <c r="H13" s="747"/>
      <c r="I13" s="748"/>
      <c r="J13" s="583">
        <f t="shared" si="0"/>
        <v>5.6500000000000002E-2</v>
      </c>
    </row>
    <row r="14" spans="1:10" x14ac:dyDescent="0.25">
      <c r="C14" s="584" t="s">
        <v>152</v>
      </c>
      <c r="D14" s="585">
        <f>ROUND(((((1+J8+J9+J10)*(1+J11)*(1+J12)/(1-J15-J18))-1)*100),2)</f>
        <v>20.7</v>
      </c>
    </row>
    <row r="15" spans="1:10" x14ac:dyDescent="0.25">
      <c r="F15" s="749" t="s">
        <v>153</v>
      </c>
      <c r="G15" s="750"/>
      <c r="H15" s="751"/>
      <c r="I15" s="586">
        <v>3.65</v>
      </c>
      <c r="J15" s="587">
        <f>I15/100</f>
        <v>3.6499999999999998E-2</v>
      </c>
    </row>
    <row r="16" spans="1:10" x14ac:dyDescent="0.25">
      <c r="F16" s="752" t="s">
        <v>154</v>
      </c>
      <c r="G16" s="753"/>
      <c r="H16" s="754"/>
      <c r="I16" s="588">
        <v>2</v>
      </c>
      <c r="J16" s="589">
        <f>I16/100</f>
        <v>0.02</v>
      </c>
    </row>
    <row r="17" spans="5:10" x14ac:dyDescent="0.25">
      <c r="F17" s="755" t="s">
        <v>155</v>
      </c>
      <c r="G17" s="756"/>
      <c r="H17" s="757"/>
      <c r="I17" s="590">
        <v>100</v>
      </c>
    </row>
    <row r="18" spans="5:10" x14ac:dyDescent="0.25">
      <c r="F18" s="758" t="s">
        <v>156</v>
      </c>
      <c r="G18" s="759"/>
      <c r="H18" s="760"/>
      <c r="I18" s="591">
        <f>((I17*I16)/100)</f>
        <v>2</v>
      </c>
      <c r="J18" s="592">
        <f>I18/100</f>
        <v>0.02</v>
      </c>
    </row>
    <row r="19" spans="5:10" x14ac:dyDescent="0.25">
      <c r="F19" s="761" t="s">
        <v>157</v>
      </c>
      <c r="G19" s="762"/>
      <c r="H19" s="763"/>
      <c r="I19" s="593">
        <v>0</v>
      </c>
    </row>
    <row r="29" spans="5:10" x14ac:dyDescent="0.25">
      <c r="E29" s="764">
        <f>DADOS!C11</f>
        <v>0</v>
      </c>
      <c r="F29" s="764"/>
      <c r="G29" s="764"/>
      <c r="H29" s="764"/>
      <c r="I29" s="764"/>
    </row>
    <row r="30" spans="5:10" x14ac:dyDescent="0.25">
      <c r="E30" s="765">
        <f>DADOS!C12</f>
        <v>0</v>
      </c>
      <c r="F30" s="654"/>
      <c r="G30" s="654"/>
      <c r="H30" s="654"/>
      <c r="I30" s="654"/>
    </row>
  </sheetData>
  <sheetProtection password="BF59" sheet="1" objects="1" scenarios="1" selectLockedCells="1"/>
  <mergeCells count="18">
    <mergeCell ref="F19:H19"/>
    <mergeCell ref="E29:I29"/>
    <mergeCell ref="E30:I30"/>
    <mergeCell ref="E13:I13"/>
    <mergeCell ref="F15:H15"/>
    <mergeCell ref="F16:H16"/>
    <mergeCell ref="F17:H17"/>
    <mergeCell ref="F18:H18"/>
    <mergeCell ref="E8:I8"/>
    <mergeCell ref="E9:I9"/>
    <mergeCell ref="E10:I10"/>
    <mergeCell ref="E11:I11"/>
    <mergeCell ref="E12:I12"/>
    <mergeCell ref="B4:F4"/>
    <mergeCell ref="H4:I4"/>
    <mergeCell ref="B5:C5"/>
    <mergeCell ref="E5:G5"/>
    <mergeCell ref="E7:I7"/>
  </mergeCells>
  <pageMargins left="0.5" right="0.5" top="0.75" bottom="0.75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7"/>
  <sheetViews>
    <sheetView workbookViewId="0"/>
  </sheetViews>
  <sheetFormatPr defaultRowHeight="15" x14ac:dyDescent="0.25"/>
  <cols>
    <col min="1" max="1" width="10" customWidth="1"/>
    <col min="2" max="4" width="15" customWidth="1"/>
    <col min="5" max="9" width="10" customWidth="1"/>
  </cols>
  <sheetData>
    <row r="1" spans="1:10" x14ac:dyDescent="0.25">
      <c r="A1" s="594" t="s">
        <v>0</v>
      </c>
    </row>
    <row r="2" spans="1:10" x14ac:dyDescent="0.25">
      <c r="A2" s="594" t="s">
        <v>16</v>
      </c>
    </row>
    <row r="3" spans="1:10" x14ac:dyDescent="0.25">
      <c r="A3" s="594" t="s">
        <v>17</v>
      </c>
      <c r="B3" s="594" t="str">
        <f>DADOS!C3</f>
        <v>20/05/2022</v>
      </c>
    </row>
    <row r="4" spans="1:10" x14ac:dyDescent="0.25">
      <c r="A4" s="594" t="s">
        <v>18</v>
      </c>
      <c r="B4" s="766">
        <f>DADOS!C7</f>
        <v>0</v>
      </c>
      <c r="C4" s="654"/>
      <c r="D4" s="654"/>
      <c r="E4" s="654"/>
      <c r="F4" s="654"/>
      <c r="G4" s="594" t="s">
        <v>19</v>
      </c>
      <c r="H4" s="767" t="str">
        <f>DADOS!C9</f>
        <v/>
      </c>
      <c r="I4" s="654"/>
    </row>
    <row r="5" spans="1:10" x14ac:dyDescent="0.25">
      <c r="A5" s="594" t="s">
        <v>20</v>
      </c>
      <c r="B5" s="768" t="str">
        <f>DADOS!C8</f>
        <v/>
      </c>
      <c r="C5" s="766" t="s">
        <v>9</v>
      </c>
      <c r="D5" s="594" t="s">
        <v>21</v>
      </c>
      <c r="E5" s="766">
        <f>DADOS!C13</f>
        <v>0</v>
      </c>
      <c r="F5" s="766" t="s">
        <v>9</v>
      </c>
      <c r="G5" s="766" t="s">
        <v>9</v>
      </c>
      <c r="H5" s="594" t="s">
        <v>22</v>
      </c>
      <c r="I5" s="594">
        <f>DADOS!C14</f>
        <v>0</v>
      </c>
    </row>
    <row r="7" spans="1:10" x14ac:dyDescent="0.25">
      <c r="A7" s="595" t="s">
        <v>23</v>
      </c>
      <c r="B7" s="596" t="s">
        <v>136</v>
      </c>
      <c r="C7" s="597" t="s">
        <v>137</v>
      </c>
      <c r="D7" s="598" t="s">
        <v>138</v>
      </c>
      <c r="E7" s="769" t="s">
        <v>139</v>
      </c>
      <c r="F7" s="770"/>
      <c r="G7" s="771"/>
      <c r="H7" s="772"/>
      <c r="I7" s="773"/>
    </row>
    <row r="8" spans="1:10" x14ac:dyDescent="0.25">
      <c r="A8" s="599" t="s">
        <v>140</v>
      </c>
      <c r="B8" s="600">
        <v>1.5</v>
      </c>
      <c r="C8" s="601">
        <v>4.49</v>
      </c>
      <c r="D8" s="602">
        <v>0</v>
      </c>
      <c r="E8" s="774" t="s">
        <v>141</v>
      </c>
      <c r="F8" s="775"/>
      <c r="G8" s="776"/>
      <c r="H8" s="777"/>
      <c r="I8" s="778"/>
      <c r="J8" s="603">
        <f t="shared" ref="J8:J13" si="0">D8/100</f>
        <v>0</v>
      </c>
    </row>
    <row r="9" spans="1:10" x14ac:dyDescent="0.25">
      <c r="A9" s="604" t="s">
        <v>142</v>
      </c>
      <c r="B9" s="605">
        <v>0.3</v>
      </c>
      <c r="C9" s="606">
        <v>0.82</v>
      </c>
      <c r="D9" s="607">
        <v>0</v>
      </c>
      <c r="E9" s="779" t="s">
        <v>143</v>
      </c>
      <c r="F9" s="780"/>
      <c r="G9" s="781"/>
      <c r="H9" s="782"/>
      <c r="I9" s="783"/>
      <c r="J9" s="608">
        <f t="shared" si="0"/>
        <v>0</v>
      </c>
    </row>
    <row r="10" spans="1:10" x14ac:dyDescent="0.25">
      <c r="A10" s="609" t="s">
        <v>144</v>
      </c>
      <c r="B10" s="610">
        <v>0.56000000000000005</v>
      </c>
      <c r="C10" s="611">
        <v>0.89</v>
      </c>
      <c r="D10" s="612">
        <v>0</v>
      </c>
      <c r="E10" s="784" t="s">
        <v>145</v>
      </c>
      <c r="F10" s="785"/>
      <c r="G10" s="786"/>
      <c r="H10" s="787"/>
      <c r="I10" s="788"/>
      <c r="J10" s="613">
        <f t="shared" si="0"/>
        <v>0</v>
      </c>
    </row>
    <row r="11" spans="1:10" x14ac:dyDescent="0.25">
      <c r="A11" s="614" t="s">
        <v>146</v>
      </c>
      <c r="B11" s="615">
        <v>0.85</v>
      </c>
      <c r="C11" s="616">
        <v>1.1100000000000001</v>
      </c>
      <c r="D11" s="617">
        <v>0</v>
      </c>
      <c r="E11" s="789" t="s">
        <v>147</v>
      </c>
      <c r="F11" s="790"/>
      <c r="G11" s="791"/>
      <c r="H11" s="792"/>
      <c r="I11" s="793"/>
      <c r="J11" s="618">
        <f t="shared" si="0"/>
        <v>0</v>
      </c>
    </row>
    <row r="12" spans="1:10" x14ac:dyDescent="0.25">
      <c r="A12" s="619" t="s">
        <v>148</v>
      </c>
      <c r="B12" s="620">
        <v>3.5</v>
      </c>
      <c r="C12" s="621">
        <v>6.22</v>
      </c>
      <c r="D12" s="622">
        <v>0</v>
      </c>
      <c r="E12" s="794" t="s">
        <v>149</v>
      </c>
      <c r="F12" s="795"/>
      <c r="G12" s="796"/>
      <c r="H12" s="797"/>
      <c r="I12" s="798"/>
      <c r="J12" s="623">
        <f t="shared" si="0"/>
        <v>0</v>
      </c>
    </row>
    <row r="13" spans="1:10" x14ac:dyDescent="0.25">
      <c r="A13" s="624" t="s">
        <v>150</v>
      </c>
      <c r="B13" s="625">
        <v>5.65</v>
      </c>
      <c r="C13" s="626">
        <v>10.65</v>
      </c>
      <c r="D13" s="627">
        <f>I15+I18+I19</f>
        <v>3.65</v>
      </c>
      <c r="E13" s="799" t="s">
        <v>151</v>
      </c>
      <c r="F13" s="800"/>
      <c r="G13" s="801"/>
      <c r="H13" s="802"/>
      <c r="I13" s="803"/>
      <c r="J13" s="628">
        <f t="shared" si="0"/>
        <v>3.6499999999999998E-2</v>
      </c>
    </row>
    <row r="14" spans="1:10" x14ac:dyDescent="0.25">
      <c r="C14" s="629" t="s">
        <v>152</v>
      </c>
      <c r="D14" s="630">
        <f>ROUND(((((1+J8+J9+J10)*(1+J11)*(1+J12)/(1-J15))-1)*100),2)</f>
        <v>3.79</v>
      </c>
    </row>
    <row r="15" spans="1:10" x14ac:dyDescent="0.25">
      <c r="F15" s="804" t="s">
        <v>153</v>
      </c>
      <c r="G15" s="805"/>
      <c r="H15" s="806"/>
      <c r="I15" s="631">
        <v>3.65</v>
      </c>
      <c r="J15" s="632">
        <f>I15/100</f>
        <v>3.6499999999999998E-2</v>
      </c>
    </row>
    <row r="16" spans="1:10" x14ac:dyDescent="0.25">
      <c r="F16" s="807" t="s">
        <v>157</v>
      </c>
      <c r="G16" s="808"/>
      <c r="H16" s="809"/>
      <c r="I16" s="633">
        <v>0</v>
      </c>
    </row>
    <row r="26" spans="5:9" x14ac:dyDescent="0.25">
      <c r="E26" s="810">
        <f>DADOS!C11</f>
        <v>0</v>
      </c>
      <c r="F26" s="810"/>
      <c r="G26" s="810"/>
      <c r="H26" s="810"/>
      <c r="I26" s="810"/>
    </row>
    <row r="27" spans="5:9" x14ac:dyDescent="0.25">
      <c r="E27" s="811">
        <f>DADOS!C12</f>
        <v>0</v>
      </c>
      <c r="F27" s="654"/>
      <c r="G27" s="654"/>
      <c r="H27" s="654"/>
      <c r="I27" s="654"/>
    </row>
  </sheetData>
  <sheetProtection password="BF59" sheet="1" objects="1" scenarios="1" selectLockedCells="1"/>
  <mergeCells count="15">
    <mergeCell ref="E13:I13"/>
    <mergeCell ref="F15:H15"/>
    <mergeCell ref="F16:H16"/>
    <mergeCell ref="E26:I26"/>
    <mergeCell ref="E27:I27"/>
    <mergeCell ref="E8:I8"/>
    <mergeCell ref="E9:I9"/>
    <mergeCell ref="E10:I10"/>
    <mergeCell ref="E11:I11"/>
    <mergeCell ref="E12:I12"/>
    <mergeCell ref="B4:F4"/>
    <mergeCell ref="H4:I4"/>
    <mergeCell ref="B5:C5"/>
    <mergeCell ref="E5:G5"/>
    <mergeCell ref="E7:I7"/>
  </mergeCells>
  <pageMargins left="0.5" right="0.5" top="0.75" bottom="0.75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4"/>
  <sheetViews>
    <sheetView workbookViewId="0"/>
  </sheetViews>
  <sheetFormatPr defaultRowHeight="15" x14ac:dyDescent="0.25"/>
  <sheetData>
    <row r="1" spans="1:9" x14ac:dyDescent="0.25">
      <c r="A1" s="634" t="s">
        <v>0</v>
      </c>
    </row>
    <row r="2" spans="1:9" x14ac:dyDescent="0.25">
      <c r="A2" s="634" t="s">
        <v>16</v>
      </c>
    </row>
    <row r="3" spans="1:9" x14ac:dyDescent="0.25">
      <c r="A3" s="634" t="s">
        <v>17</v>
      </c>
      <c r="B3" s="634" t="str">
        <f>DADOS!C3</f>
        <v>20/05/2022</v>
      </c>
    </row>
    <row r="4" spans="1:9" x14ac:dyDescent="0.25">
      <c r="A4" s="634" t="s">
        <v>18</v>
      </c>
      <c r="B4" s="812">
        <f>DADOS!C7</f>
        <v>0</v>
      </c>
      <c r="C4" s="654"/>
      <c r="D4" s="654"/>
      <c r="E4" s="654"/>
      <c r="F4" s="654"/>
      <c r="G4" s="634" t="s">
        <v>19</v>
      </c>
      <c r="H4" s="813" t="str">
        <f>DADOS!C9</f>
        <v/>
      </c>
      <c r="I4" s="654"/>
    </row>
    <row r="5" spans="1:9" x14ac:dyDescent="0.25">
      <c r="A5" s="634" t="s">
        <v>20</v>
      </c>
      <c r="B5" s="814" t="str">
        <f>DADOS!C8</f>
        <v/>
      </c>
      <c r="C5" s="812" t="s">
        <v>9</v>
      </c>
      <c r="D5" s="634" t="s">
        <v>21</v>
      </c>
      <c r="E5" s="812">
        <f>DADOS!C13</f>
        <v>0</v>
      </c>
      <c r="F5" s="812" t="s">
        <v>9</v>
      </c>
      <c r="G5" s="812" t="s">
        <v>9</v>
      </c>
      <c r="H5" s="634" t="s">
        <v>22</v>
      </c>
      <c r="I5" s="634">
        <f>DADOS!C14</f>
        <v>0</v>
      </c>
    </row>
    <row r="8" spans="1:9" x14ac:dyDescent="0.25">
      <c r="A8" s="635" t="s">
        <v>158</v>
      </c>
      <c r="B8" s="636">
        <v>1.1428</v>
      </c>
      <c r="C8" s="815" t="s">
        <v>159</v>
      </c>
      <c r="D8" s="816"/>
      <c r="E8" s="817"/>
      <c r="F8" s="818"/>
      <c r="G8" s="819"/>
      <c r="H8" s="820"/>
      <c r="I8" s="821"/>
    </row>
    <row r="9" spans="1:9" x14ac:dyDescent="0.25">
      <c r="A9" s="637" t="s">
        <v>160</v>
      </c>
      <c r="B9" s="638">
        <v>0.2</v>
      </c>
      <c r="C9" s="822" t="s">
        <v>161</v>
      </c>
      <c r="D9" s="823"/>
      <c r="E9" s="824"/>
      <c r="F9" s="825"/>
      <c r="G9" s="826"/>
      <c r="H9" s="827"/>
      <c r="I9" s="828"/>
    </row>
    <row r="10" spans="1:9" x14ac:dyDescent="0.25">
      <c r="A10" s="639" t="s">
        <v>162</v>
      </c>
      <c r="B10" s="640">
        <v>0.12</v>
      </c>
      <c r="C10" s="829" t="s">
        <v>163</v>
      </c>
      <c r="D10" s="830"/>
      <c r="E10" s="831"/>
      <c r="F10" s="832"/>
      <c r="G10" s="833"/>
      <c r="H10" s="834"/>
      <c r="I10" s="835"/>
    </row>
    <row r="11" spans="1:9" x14ac:dyDescent="0.25">
      <c r="A11" s="641" t="s">
        <v>164</v>
      </c>
      <c r="B11" s="642">
        <v>0</v>
      </c>
      <c r="C11" s="836" t="s">
        <v>165</v>
      </c>
      <c r="D11" s="837"/>
      <c r="E11" s="838"/>
      <c r="F11" s="839"/>
      <c r="G11" s="840"/>
      <c r="H11" s="841"/>
      <c r="I11" s="842"/>
    </row>
    <row r="12" spans="1:9" x14ac:dyDescent="0.25">
      <c r="A12" s="643" t="s">
        <v>166</v>
      </c>
      <c r="B12" s="644">
        <f>(((1+B8+B9)*(1+B10))/(1-B11))</f>
        <v>2.6239360000000009</v>
      </c>
      <c r="C12" s="654" t="s">
        <v>167</v>
      </c>
      <c r="D12" s="654"/>
      <c r="E12" s="654"/>
      <c r="F12" s="654"/>
      <c r="G12" s="654"/>
      <c r="H12" s="654"/>
      <c r="I12" s="654"/>
    </row>
    <row r="13" spans="1:9" x14ac:dyDescent="0.25">
      <c r="A13" s="645" t="s">
        <v>168</v>
      </c>
      <c r="B13" s="646">
        <f>((1+B10)/(1-B11))</f>
        <v>1.1200000000000001</v>
      </c>
      <c r="C13" s="654" t="s">
        <v>169</v>
      </c>
      <c r="D13" s="654"/>
      <c r="E13" s="654"/>
      <c r="F13" s="654"/>
      <c r="G13" s="654"/>
      <c r="H13" s="654"/>
      <c r="I13" s="654"/>
    </row>
    <row r="23" spans="5:9" x14ac:dyDescent="0.25">
      <c r="E23" s="843">
        <f>DADOS!C11</f>
        <v>0</v>
      </c>
      <c r="F23" s="843"/>
      <c r="G23" s="843"/>
      <c r="H23" s="843"/>
      <c r="I23" s="843"/>
    </row>
    <row r="24" spans="5:9" x14ac:dyDescent="0.25">
      <c r="E24" s="844">
        <f>DADOS!C12</f>
        <v>0</v>
      </c>
      <c r="F24" s="654"/>
      <c r="G24" s="654"/>
      <c r="H24" s="654"/>
      <c r="I24" s="654"/>
    </row>
  </sheetData>
  <sheetProtection password="BF59" sheet="1" objects="1" scenarios="1" selectLockedCells="1"/>
  <mergeCells count="12">
    <mergeCell ref="E23:I23"/>
    <mergeCell ref="E24:I24"/>
    <mergeCell ref="C9:I9"/>
    <mergeCell ref="C10:I10"/>
    <mergeCell ref="C11:I11"/>
    <mergeCell ref="C12:I12"/>
    <mergeCell ref="C13:I13"/>
    <mergeCell ref="B4:F4"/>
    <mergeCell ref="H4:I4"/>
    <mergeCell ref="B5:C5"/>
    <mergeCell ref="E5:G5"/>
    <mergeCell ref="C8:I8"/>
  </mergeCells>
  <pageMargins left="0.5" right="0.5" top="0.75" bottom="0.75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"/>
  <sheetViews>
    <sheetView workbookViewId="0"/>
  </sheetViews>
  <sheetFormatPr defaultRowHeight="15" x14ac:dyDescent="0.25"/>
  <sheetData>
    <row r="1" spans="1:1" x14ac:dyDescent="0.25">
      <c r="A1" s="647">
        <f>'BDI principal'!D14</f>
        <v>20.7</v>
      </c>
    </row>
    <row r="2" spans="1:1" x14ac:dyDescent="0.25">
      <c r="A2" s="648">
        <f>'BDI equipamentos'!D14</f>
        <v>3.79</v>
      </c>
    </row>
    <row r="3" spans="1:1" x14ac:dyDescent="0.25">
      <c r="A3" s="649">
        <f>'BDI Diferenciado'!B12</f>
        <v>2.6239360000000009</v>
      </c>
    </row>
    <row r="4" spans="1:1" x14ac:dyDescent="0.25">
      <c r="A4" s="650">
        <f>'BDI Diferenciado'!B13</f>
        <v>1.1200000000000001</v>
      </c>
    </row>
  </sheetData>
  <sheetProtection password="BF59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DADOS</vt:lpstr>
      <vt:lpstr>Orçamento</vt:lpstr>
      <vt:lpstr>Cronograma</vt:lpstr>
      <vt:lpstr>BDI principal</vt:lpstr>
      <vt:lpstr>BDI equipamentos</vt:lpstr>
      <vt:lpstr>BDI Diferenciado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Carolina Zen Zuquet</cp:lastModifiedBy>
  <dcterms:created xsi:type="dcterms:W3CDTF">2022-05-20T13:46:53Z</dcterms:created>
  <dcterms:modified xsi:type="dcterms:W3CDTF">2022-05-20T13:50:07Z</dcterms:modified>
</cp:coreProperties>
</file>