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<sst xmlns="http://schemas.openxmlformats.org/spreadsheetml/2006/main" count="326" uniqueCount="162">
  <si>
    <t>Prefeitura Municipal de Schroeder - SC</t>
  </si>
  <si>
    <t>SEMOSU - Secretaria Municipal de Obras e Serviços Urbanos</t>
  </si>
  <si>
    <t>Data do documento:</t>
  </si>
  <si>
    <t>06/05/2022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</si>
  <si>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</si>
  <si>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</si>
  <si>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</si>
  <si>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</si>
  <si>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</si>
  <si>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</si>
  <si>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</si>
  <si>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</si>
  <si>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</si>
  <si>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</si>
  <si>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</si>
  <si>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</si>
  <si>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 xml:space="preserve">Orcamento de obra - Pavimentação em piso intertravado das ruas: Rua 513 - Guilherme Daren (trecho 01 e trecho 020 e  Rua 564 - Sem nome (Lateral Guilherme Daren) 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</si>
  <si>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</si>
  <si>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</si>
  <si>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</si>
  <si>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</si>
  <si>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</si>
  <si>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</si>
  <si>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</si>
  <si>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</si>
  <si>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</si>
  <si>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</si>
  <si>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</si>
  <si>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</si>
  <si>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</si>
  <si>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</si>
  <si>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</si>
  <si>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</si>
  <si>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</si>
  <si>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</si>
  <si>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</si>
  <si>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</si>
  <si>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</si>
  <si>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(2,40 M X 1,20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</si>
  <si>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</si>
  <si>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</si>
  <si>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</si>
  <si>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</si>
  <si>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FECHAMENTO DE BOCA DE LOBO (COM TAMPA DE CONCRETO) - BASE SINAP CÓD. 97904 (CONTAGEM DIRETA PROJETO)</t>
  </si>
  <si>
    <t>UN</t>
  </si>
  <si>
    <t>1.4</t>
  </si>
  <si>
    <t>DEMOLIÇÃO MECÂNICA DE CONCRETO ARMADO, COM ESCAVADEIRA HIDRÁULICA COM MARTELO HIDRÁULICO - SEM REAPROVEITAMENTO</t>
  </si>
  <si>
    <t>M³</t>
  </si>
  <si>
    <t>1.5</t>
  </si>
  <si>
    <t>TRANSPORTE DE ENTULHO COM CAMINHÃO BASCULANTE, EM RODOVIA PAVIMENTADA, DMT ATÉ 5 KM - INCLUSO ÍNDICE DE EMPOLAMENTO DO SOLO (30%).</t>
  </si>
  <si>
    <t>M3XKM</t>
  </si>
  <si>
    <t>1.6</t>
  </si>
  <si>
    <t xml:space="preserve">ESCAVAÇÃO, CARGA DE MATERIAL DE 1ª CATEGORIA PARA BOTA FORA, COM TRATOR E CAÇAMBA 6 M³. </t>
  </si>
  <si>
    <t>M3</t>
  </si>
  <si>
    <t>1.7</t>
  </si>
  <si>
    <t>TRANSPORTE DE MATERIAL DE 1ª CATEGORIA PARA BOTA FORA, COM CAMINHÃO BASCULANTE 10 M³, ACRESCIDO 30% DE ÍNDICE DE EMPOLAMENTO DO MATERIAL. DMT 1,8 KM</t>
  </si>
  <si>
    <t>1.8</t>
  </si>
  <si>
    <t>FORNECIMENTO E ASSENTAMENTO DE BRITA 2 PARA BERÇO EM TUBULAÇÃO, CONFORME PROJETO - PREPARO DE FUNDO DE VALA COM LARGURA MAIOR OU IGUAL A 1,5 M E MENOR QUE 2,5 M, COM CAMADA DE BRITA, LANÇAMENTO MECANIZADO. AF_08/2020</t>
  </si>
  <si>
    <t>1.9</t>
  </si>
  <si>
    <t>TUBO DE CONCRETO SIMPLES PARA AGUAS PLUVIAIS, CLASSE PS1, COM ENCAIXE MACHO E FEMEA, DIAMETRO NOMINAL DE 300 MM</t>
  </si>
  <si>
    <t xml:space="preserve">M     </t>
  </si>
  <si>
    <t>1.10</t>
  </si>
  <si>
    <t>ASSENTAMENTO DE TUBO DE CONCRETO PARA REDES COLETORAS DE ÁGUAS PLUVIAIS, DIÂMETRO DE 300 MM, JUNTA RÍGIDA, INSTALADO EM LOCAL COM BAIXO NÍVEL DE INTERFERÊNCIAS (NÃO INCLUI FORNECIMENTO). AF_12/2015</t>
  </si>
  <si>
    <t>M</t>
  </si>
  <si>
    <t>1.11</t>
  </si>
  <si>
    <t>TUBO DE CONCRETO SIMPLES PARA AGUAS PLUVIAIS, CLASSE PS1, COM ENCAIXE MACHO E FEMEA, DIAMETRO NOMINAL DE 400 MM</t>
  </si>
  <si>
    <t>1.12</t>
  </si>
  <si>
    <t>ASSENTAMENTO DE TUBO DE CONCRETO PARA REDES COLETORAS DE ÁGUAS PLUVIAIS, DIÂMETRO DE 400 MM, JUNTA RÍGIDA, INSTALADO EM LOCAL COM BAIXO NÍVEL DE INTERFERÊNCIAS (NÃO INCLUI FORNECIMENTO). AF_12/2015</t>
  </si>
  <si>
    <t>1.13</t>
  </si>
  <si>
    <t>REJUNTAMENTO - GEOTEXTIL NAO TECIDO AGULHADO DE FILAMENTOS CONTINUOS 100% POLIESTER, RESITENCIA A TRACAO = 10 KN/M</t>
  </si>
  <si>
    <t xml:space="preserve">M2    </t>
  </si>
  <si>
    <t>1.14</t>
  </si>
  <si>
    <t>EXTRAÇÃO E CARGA DE MATERIAL DE 1ª CATEGORIA, COM TRATOR E CAÇAMBA 6 M³, ACRESCIDO 30% DE ÍNDICE DE EMPOLAMENTO DO MATERIAL (O INSUMO SERÁ FORNECIDO PELO MUNICÍPIO)</t>
  </si>
  <si>
    <t>1.15</t>
  </si>
  <si>
    <t>ESPALHAMENTO DE MATERIAL DE 1ª CATEGORIA COM TRATOR DE ESTEIRAS</t>
  </si>
  <si>
    <t>1.16</t>
  </si>
  <si>
    <t>TRANSPORTE DE SEIXO COM CAMINHÃO BASCULANTE 10 M³, EM VIA PAVIMENTADA, DMT ATÉ 30 KM (UNIDADE: M3 X KM). AF_12/2016 - CONSIDERADO 7 KM</t>
  </si>
  <si>
    <t>1.17</t>
  </si>
  <si>
    <t>GRELHA DE FERRO FUNDIDO SIMPLES COM REQUADRO, ASSENTAMENTO EM ARGAMASSA CIMENTO/AREIA 1:4 (DIMENSÕES CONFORME PROJETO) - FORNECIMENTO E INSTALAÇÃO</t>
  </si>
  <si>
    <t>1.18</t>
  </si>
  <si>
    <t>CAIXA PARA BOCA DE LOBO SIMPLES RETANGULAR, EM ALVENARIA COM TIJOLOS CERÂMICOS MACIÇOS (DIMENSÕES CONFORME PROJETO). AF_12/2020</t>
  </si>
  <si>
    <t>1.19</t>
  </si>
  <si>
    <t>REGULARIZAÇÃO E COMPACTAÇÃO DE SUBLEITO DE SOLO  AF_11/2019</t>
  </si>
  <si>
    <t>2</t>
  </si>
  <si>
    <t xml:space="preserve">REGULARIZAÇÃO E EXECUÇÃO DA BASE </t>
  </si>
  <si>
    <t>2.1</t>
  </si>
  <si>
    <t>ESCAVAÇÃO E CARGA DE SOLOS INSERVÍVEIS NAS PISTAS PARA BOTA FORA, DMT &lt; 200 M (REFERENTE AO NIVELAMENTO DA VIA, PROFUNDIDADE DE 10 CM)</t>
  </si>
  <si>
    <t>2.2</t>
  </si>
  <si>
    <t>TRANSPORTE DE SOLOS INSERVÍVEIS PARA BOTA FORA, COM CAMINHÃO BASCULANTE 10 M³,EM VIA URBANA PAVIMENTADA, DMT ATÉ 30 KM, ACRESCIDO 30% DE ÍNDICE DE EMPOLAMENTO DO MATERIAL (UNIDADE: M3 X KM). AF_12/2016 - CONSIDERADO 1,8 KM</t>
  </si>
  <si>
    <t>2.3</t>
  </si>
  <si>
    <t>EXECUÇÃO E COMPACTAÇÃO DE BASE E:10CM</t>
  </si>
  <si>
    <t>2.4</t>
  </si>
  <si>
    <t>TRANSPORTE COM CAMINHÃO BASCULANTE DE 10 M³, EM VIA URBANA PAVIMENTADA, DMT ATÉ 30 KM (UNIDADE: M3XKM). AF_07/2020 - CONSIDERADO DMT 10 KM</t>
  </si>
  <si>
    <t>2.5</t>
  </si>
  <si>
    <t>3</t>
  </si>
  <si>
    <t>PAVIMENTAÇÃO EM PISO INTERTRAVADO</t>
  </si>
  <si>
    <t>3.1</t>
  </si>
  <si>
    <t>EXECUÇÃO E COMPACTAÇÃO DE PAVIMENTAÇÃO EM PISO INTERTRAVADO, COM BLOCO 16 FACES DE 22 X 11 CM, ESPESSURA 8 CM. AF_12/2015</t>
  </si>
  <si>
    <t>3.2</t>
  </si>
  <si>
    <t>VIGA DE CONTENÇÃO/TRAVAMENTO EM CONCRETO ARMADO 30 X 50CM</t>
  </si>
  <si>
    <t>4</t>
  </si>
  <si>
    <t>GUIA DE MEIO FIO</t>
  </si>
  <si>
    <t>4.1</t>
  </si>
  <si>
    <t xml:space="preserve">FORNECIMENTO E ASSENTAMENTO DE GUIA MEIO FIO PRÉ MOLDADO EM CONCRETO E GUIA EM MEIO FIO PARA COTENÇÃO LATERAL, DIMENSÕES 100 CM X 15 CM X 13 CM X 30 CM </t>
  </si>
  <si>
    <t>5</t>
  </si>
  <si>
    <t>SINALIZAÇÃO VIARIA (HORIZONTAL E VERTICAL)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</si>
  <si>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</si>
  <si>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</si>
  <si>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</si>
  <si>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</si>
  <si>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</si>
  <si>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</si>
  <si>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</si>
  <si>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 ADVERTÊNCIA EM AÇO D = 0,60 M - PELÍCULA RETRORREFLETIVA TIPO I + SI - FORNECIMENTO E IMPLANTAÇÃO</t>
  </si>
  <si>
    <t>5.5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</si>
  <si>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</si>
  <si>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</si>
  <si>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</si>
  <si>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</si>
  <si>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</si>
  <si>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</si>
  <si>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</si>
  <si>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</si>
  <si>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Mês 4</t>
  </si>
  <si>
    <t>R$ Mês 4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</si>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</sst>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781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781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69" fontId="205" fillId="0" borderId="4" xfId="0" applyBorder="true" applyFont="true" applyNumberFormat="true">
      <alignment horizontal="right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0" fontId="207" fillId="0" borderId="4" xfId="0" applyBorder="true" applyFont="true" applyNumberFormat="true">
      <alignment horizontal="right" vertical="top"/>
      <protection locked="true"/>
    </xf>
    <xf numFmtId="170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1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69" fontId="217" fillId="0" borderId="4" xfId="0" applyBorder="true" applyFont="true" applyNumberFormat="true">
      <alignment horizontal="right" vertical="top"/>
      <protection locked="true"/>
    </xf>
    <xf numFmtId="170" fontId="218" fillId="0" borderId="4" xfId="0" applyBorder="true" applyFont="true" applyNumberFormat="true">
      <alignment horizontal="right" vertical="top"/>
      <protection locked="true"/>
    </xf>
    <xf numFmtId="170" fontId="219" fillId="0" borderId="4" xfId="0" applyBorder="true" applyFont="true" applyNumberFormat="true">
      <alignment horizontal="right" vertical="top"/>
      <protection locked="true"/>
    </xf>
    <xf numFmtId="170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1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69" fontId="241" fillId="0" borderId="4" xfId="0" applyBorder="true" applyFont="true" applyNumberFormat="true">
      <alignment horizontal="right" vertical="top"/>
      <protection locked="true"/>
    </xf>
    <xf numFmtId="170" fontId="242" fillId="0" borderId="4" xfId="0" applyBorder="true" applyFont="true" applyNumberFormat="true">
      <alignment horizontal="right" vertical="top"/>
      <protection locked="true"/>
    </xf>
    <xf numFmtId="170" fontId="243" fillId="0" borderId="4" xfId="0" applyBorder="true" applyFont="true" applyNumberFormat="true">
      <alignment horizontal="right" vertical="top"/>
      <protection locked="true"/>
    </xf>
    <xf numFmtId="170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5" borderId="4" xfId="0" applyFill="true" applyBorder="true" applyFont="true">
      <alignment horizontal="left"/>
      <protection locked="true"/>
    </xf>
    <xf numFmtId="0" fontId="251" fillId="5" borderId="4" xfId="0" applyFill="true" applyBorder="true" applyFont="true">
      <alignment horizontal="left"/>
      <protection locked="true"/>
    </xf>
    <xf numFmtId="0" fontId="252" fillId="5" borderId="4" xfId="0" applyFill="true" applyBorder="true" applyFont="true">
      <alignment horizontal="left"/>
      <protection locked="true"/>
    </xf>
    <xf numFmtId="0" fontId="253" fillId="5" borderId="4" xfId="0" applyFill="true" applyBorder="true" applyFont="true">
      <alignment horizontal="left"/>
      <protection locked="true"/>
    </xf>
    <xf numFmtId="0" fontId="254" fillId="5" borderId="4" xfId="0" applyFill="true" applyBorder="true" applyFont="true">
      <alignment horizontal="left"/>
      <protection locked="true"/>
    </xf>
    <xf numFmtId="0" fontId="255" fillId="5" borderId="4" xfId="0" applyFill="true" applyBorder="true" applyFont="true">
      <alignment horizontal="left"/>
      <protection locked="true"/>
    </xf>
    <xf numFmtId="0" fontId="256" fillId="5" borderId="4" xfId="0" applyFill="true" applyBorder="true" applyFont="true">
      <alignment horizontal="left"/>
      <protection locked="true"/>
    </xf>
    <xf numFmtId="0" fontId="257" fillId="5" borderId="4" xfId="0" applyFill="true" applyBorder="true" applyFont="true">
      <alignment horizontal="left"/>
      <protection locked="true"/>
    </xf>
    <xf numFmtId="0" fontId="258" fillId="5" borderId="4" xfId="0" applyFill="true" applyBorder="true" applyFont="true">
      <alignment horizontal="left"/>
      <protection locked="true"/>
    </xf>
    <xf numFmtId="0" fontId="259" fillId="5" borderId="4" xfId="0" applyFill="true" applyBorder="true" applyFont="true">
      <alignment horizontal="left"/>
      <protection locked="true"/>
    </xf>
    <xf numFmtId="4" fontId="260" fillId="5" borderId="4" xfId="0" applyFill="true" applyBorder="true" applyFont="true" applyNumberFormat="true">
      <alignment horizontal="right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69" fontId="301" fillId="0" borderId="4" xfId="0" applyBorder="true" applyFont="true" applyNumberFormat="true">
      <alignment horizontal="right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0" fontId="303" fillId="0" borderId="4" xfId="0" applyBorder="true" applyFont="true" applyNumberFormat="true">
      <alignment horizontal="right" vertical="top"/>
      <protection locked="true"/>
    </xf>
    <xf numFmtId="170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1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0" borderId="4" xfId="0" applyBorder="true" applyFont="true">
      <alignment horizontal="left" vertical="top"/>
      <protection locked="true"/>
    </xf>
    <xf numFmtId="0" fontId="311" fillId="0" borderId="4" xfId="0" applyBorder="true" applyFont="true">
      <alignment horizontal="left" vertical="top" wrapText="true"/>
      <protection locked="true"/>
    </xf>
    <xf numFmtId="0" fontId="312" fillId="0" borderId="4" xfId="0" applyBorder="true" applyFont="true">
      <alignment horizontal="center" vertical="top"/>
      <protection locked="true"/>
    </xf>
    <xf numFmtId="169" fontId="313" fillId="0" borderId="4" xfId="0" applyBorder="true" applyFont="true" applyNumberFormat="true">
      <alignment horizontal="right" vertical="top"/>
      <protection locked="true"/>
    </xf>
    <xf numFmtId="170" fontId="314" fillId="0" borderId="4" xfId="0" applyBorder="true" applyFont="true" applyNumberFormat="true">
      <alignment horizontal="right" vertical="top"/>
      <protection locked="true"/>
    </xf>
    <xf numFmtId="170" fontId="315" fillId="0" borderId="4" xfId="0" applyBorder="true" applyFont="true" applyNumberFormat="true">
      <alignment horizontal="right" vertical="top"/>
      <protection locked="true"/>
    </xf>
    <xf numFmtId="170" fontId="316" fillId="0" borderId="4" xfId="0" applyBorder="true" applyFont="true" applyNumberFormat="true">
      <alignment horizontal="right" vertical="top"/>
      <protection locked="true"/>
    </xf>
    <xf numFmtId="4" fontId="317" fillId="3" borderId="4" xfId="0" applyFill="true" applyBorder="true" applyFont="true" applyNumberFormat="true">
      <alignment vertical="top" horizontal="right"/>
      <protection locked="false"/>
    </xf>
    <xf numFmtId="171" fontId="318" fillId="0" borderId="4" xfId="0" applyBorder="true" applyFont="true" applyNumberFormat="true">
      <alignment horizontal="right" vertical="top"/>
      <protection locked="true"/>
    </xf>
    <xf numFmtId="4" fontId="319" fillId="0" borderId="4" xfId="0" applyBorder="true" applyFont="true" applyNumberFormat="true">
      <alignment horizontal="right" vertical="top"/>
      <protection locked="true"/>
    </xf>
    <xf numFmtId="4" fontId="320" fillId="0" borderId="4" xfId="0" applyBorder="true" applyFont="true" applyNumberFormat="true">
      <alignment horizontal="right" vertical="top"/>
      <protection locked="true"/>
    </xf>
    <xf numFmtId="0" fontId="321" fillId="0" borderId="0" xfId="0" applyFont="true"/>
    <xf numFmtId="0" fontId="322" fillId="5" borderId="4" xfId="0" applyFill="true" applyBorder="true" applyFont="true">
      <alignment horizontal="left"/>
      <protection locked="true"/>
    </xf>
    <xf numFmtId="0" fontId="323" fillId="5" borderId="4" xfId="0" applyFill="true" applyBorder="true" applyFont="true">
      <alignment horizontal="left"/>
      <protection locked="true"/>
    </xf>
    <xf numFmtId="0" fontId="324" fillId="5" borderId="4" xfId="0" applyFill="true" applyBorder="true" applyFont="true">
      <alignment horizontal="left"/>
      <protection locked="true"/>
    </xf>
    <xf numFmtId="0" fontId="325" fillId="5" borderId="4" xfId="0" applyFill="true" applyBorder="true" applyFont="true">
      <alignment horizontal="left"/>
      <protection locked="true"/>
    </xf>
    <xf numFmtId="0" fontId="326" fillId="5" borderId="4" xfId="0" applyFill="true" applyBorder="true" applyFont="true">
      <alignment horizontal="left"/>
      <protection locked="true"/>
    </xf>
    <xf numFmtId="0" fontId="327" fillId="5" borderId="4" xfId="0" applyFill="true" applyBorder="true" applyFont="true">
      <alignment horizontal="left"/>
      <protection locked="true"/>
    </xf>
    <xf numFmtId="0" fontId="328" fillId="5" borderId="4" xfId="0" applyFill="true" applyBorder="true" applyFont="true">
      <alignment horizontal="left"/>
      <protection locked="true"/>
    </xf>
    <xf numFmtId="0" fontId="329" fillId="5" borderId="4" xfId="0" applyFill="true" applyBorder="true" applyFont="true">
      <alignment horizontal="left"/>
      <protection locked="true"/>
    </xf>
    <xf numFmtId="0" fontId="330" fillId="5" borderId="4" xfId="0" applyFill="true" applyBorder="true" applyFont="true">
      <alignment horizontal="left"/>
      <protection locked="true"/>
    </xf>
    <xf numFmtId="0" fontId="331" fillId="5" borderId="4" xfId="0" applyFill="true" applyBorder="true" applyFont="true">
      <alignment horizontal="left"/>
      <protection locked="true"/>
    </xf>
    <xf numFmtId="4" fontId="332" fillId="5" borderId="4" xfId="0" applyFill="true" applyBorder="true" applyFont="true" applyNumberFormat="true">
      <alignment horizontal="right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69" fontId="337" fillId="0" borderId="4" xfId="0" applyBorder="true" applyFont="true" applyNumberFormat="true">
      <alignment horizontal="right" vertical="top"/>
      <protection locked="true"/>
    </xf>
    <xf numFmtId="170" fontId="338" fillId="0" borderId="4" xfId="0" applyBorder="true" applyFont="true" applyNumberFormat="true">
      <alignment horizontal="right" vertical="top"/>
      <protection locked="true"/>
    </xf>
    <xf numFmtId="170" fontId="339" fillId="0" borderId="4" xfId="0" applyBorder="true" applyFont="true" applyNumberFormat="true">
      <alignment horizontal="right" vertical="top"/>
      <protection locked="true"/>
    </xf>
    <xf numFmtId="170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5" borderId="4" xfId="0" applyFill="true" applyBorder="true" applyFont="true">
      <alignment horizontal="left"/>
      <protection locked="true"/>
    </xf>
    <xf numFmtId="0" fontId="359" fillId="5" borderId="4" xfId="0" applyFill="true" applyBorder="true" applyFont="true">
      <alignment horizontal="left"/>
      <protection locked="true"/>
    </xf>
    <xf numFmtId="0" fontId="360" fillId="5" borderId="4" xfId="0" applyFill="true" applyBorder="true" applyFont="true">
      <alignment horizontal="left"/>
      <protection locked="true"/>
    </xf>
    <xf numFmtId="0" fontId="361" fillId="5" borderId="4" xfId="0" applyFill="true" applyBorder="true" applyFont="true">
      <alignment horizontal="left"/>
      <protection locked="true"/>
    </xf>
    <xf numFmtId="0" fontId="362" fillId="5" borderId="4" xfId="0" applyFill="true" applyBorder="true" applyFont="true">
      <alignment horizontal="left"/>
      <protection locked="true"/>
    </xf>
    <xf numFmtId="0" fontId="363" fillId="5" borderId="4" xfId="0" applyFill="true" applyBorder="true" applyFont="true">
      <alignment horizontal="left"/>
      <protection locked="true"/>
    </xf>
    <xf numFmtId="0" fontId="364" fillId="5" borderId="4" xfId="0" applyFill="true" applyBorder="true" applyFont="true">
      <alignment horizontal="left"/>
      <protection locked="true"/>
    </xf>
    <xf numFmtId="0" fontId="365" fillId="5" borderId="4" xfId="0" applyFill="true" applyBorder="true" applyFont="true">
      <alignment horizontal="left"/>
      <protection locked="true"/>
    </xf>
    <xf numFmtId="0" fontId="366" fillId="5" borderId="4" xfId="0" applyFill="true" applyBorder="true" applyFont="true">
      <alignment horizontal="left"/>
      <protection locked="true"/>
    </xf>
    <xf numFmtId="0" fontId="367" fillId="5" borderId="4" xfId="0" applyFill="true" applyBorder="true" applyFont="true">
      <alignment horizontal="left"/>
      <protection locked="true"/>
    </xf>
    <xf numFmtId="4" fontId="368" fillId="5" borderId="4" xfId="0" applyFill="true" applyBorder="true" applyFont="true" applyNumberFormat="true">
      <alignment horizontal="right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5" borderId="4" xfId="0" applyFill="true" applyBorder="true" applyFont="true">
      <alignment horizontal="left"/>
      <protection locked="true"/>
    </xf>
    <xf numFmtId="0" fontId="383" fillId="5" borderId="4" xfId="0" applyFill="true" applyBorder="true" applyFont="true">
      <alignment horizontal="left"/>
      <protection locked="true"/>
    </xf>
    <xf numFmtId="0" fontId="384" fillId="5" borderId="4" xfId="0" applyFill="true" applyBorder="true" applyFont="true">
      <alignment horizontal="left"/>
      <protection locked="true"/>
    </xf>
    <xf numFmtId="0" fontId="385" fillId="5" borderId="4" xfId="0" applyFill="true" applyBorder="true" applyFont="true">
      <alignment horizontal="left"/>
      <protection locked="true"/>
    </xf>
    <xf numFmtId="0" fontId="386" fillId="5" borderId="4" xfId="0" applyFill="true" applyBorder="true" applyFont="true">
      <alignment horizontal="left"/>
      <protection locked="true"/>
    </xf>
    <xf numFmtId="0" fontId="387" fillId="5" borderId="4" xfId="0" applyFill="true" applyBorder="true" applyFont="true">
      <alignment horizontal="left"/>
      <protection locked="true"/>
    </xf>
    <xf numFmtId="0" fontId="388" fillId="5" borderId="4" xfId="0" applyFill="true" applyBorder="true" applyFont="true">
      <alignment horizontal="left"/>
      <protection locked="true"/>
    </xf>
    <xf numFmtId="0" fontId="389" fillId="5" borderId="4" xfId="0" applyFill="true" applyBorder="true" applyFont="true">
      <alignment horizontal="left"/>
      <protection locked="true"/>
    </xf>
    <xf numFmtId="0" fontId="390" fillId="5" borderId="4" xfId="0" applyFill="true" applyBorder="true" applyFont="true">
      <alignment horizontal="left"/>
      <protection locked="true"/>
    </xf>
    <xf numFmtId="0" fontId="391" fillId="5" borderId="4" xfId="0" applyFill="true" applyBorder="true" applyFont="true">
      <alignment horizontal="left"/>
      <protection locked="true"/>
    </xf>
    <xf numFmtId="4" fontId="392" fillId="5" borderId="4" xfId="0" applyFill="true" applyBorder="true" applyFont="true" applyNumberFormat="true">
      <alignment horizontal="right"/>
      <protection locked="true"/>
    </xf>
    <xf numFmtId="0" fontId="393" fillId="0" borderId="0" xfId="0" applyFont="true"/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 wrapText="true"/>
      <protection locked="true"/>
    </xf>
    <xf numFmtId="0" fontId="396" fillId="0" borderId="4" xfId="0" applyBorder="true" applyFont="true">
      <alignment horizontal="center" vertical="top"/>
      <protection locked="true"/>
    </xf>
    <xf numFmtId="169" fontId="397" fillId="0" borderId="4" xfId="0" applyBorder="true" applyFont="true" applyNumberFormat="true">
      <alignment horizontal="right" vertical="top"/>
      <protection locked="true"/>
    </xf>
    <xf numFmtId="170" fontId="398" fillId="0" borderId="4" xfId="0" applyBorder="true" applyFont="true" applyNumberFormat="true">
      <alignment horizontal="right" vertical="top"/>
      <protection locked="true"/>
    </xf>
    <xf numFmtId="170" fontId="399" fillId="0" borderId="4" xfId="0" applyBorder="true" applyFont="true" applyNumberFormat="true">
      <alignment horizontal="right" vertical="top"/>
      <protection locked="true"/>
    </xf>
    <xf numFmtId="170" fontId="400" fillId="0" borderId="4" xfId="0" applyBorder="true" applyFont="true" applyNumberFormat="true">
      <alignment horizontal="right" vertical="top"/>
      <protection locked="true"/>
    </xf>
    <xf numFmtId="4" fontId="401" fillId="3" borderId="4" xfId="0" applyFill="true" applyBorder="true" applyFont="true" applyNumberFormat="true">
      <alignment vertical="top" horizontal="right"/>
      <protection locked="false"/>
    </xf>
    <xf numFmtId="171" fontId="402" fillId="0" borderId="4" xfId="0" applyBorder="true" applyFont="true" applyNumberFormat="true">
      <alignment horizontal="right" vertical="top"/>
      <protection locked="true"/>
    </xf>
    <xf numFmtId="4" fontId="403" fillId="0" borderId="4" xfId="0" applyBorder="true" applyFont="true" applyNumberFormat="true">
      <alignment horizontal="right" vertical="top"/>
      <protection locked="true"/>
    </xf>
    <xf numFmtId="4" fontId="404" fillId="0" borderId="4" xfId="0" applyBorder="true" applyFont="true" applyNumberFormat="true">
      <alignment horizontal="right" vertical="top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0" borderId="4" xfId="0" applyBorder="true" applyFont="true">
      <alignment horizontal="left" vertical="top"/>
      <protection locked="true"/>
    </xf>
    <xf numFmtId="0" fontId="443" fillId="0" borderId="4" xfId="0" applyBorder="true" applyFont="true">
      <alignment horizontal="left" vertical="top" wrapText="true"/>
      <protection locked="true"/>
    </xf>
    <xf numFmtId="0" fontId="444" fillId="0" borderId="4" xfId="0" applyBorder="true" applyFont="true">
      <alignment horizontal="center" vertical="top"/>
      <protection locked="true"/>
    </xf>
    <xf numFmtId="169" fontId="445" fillId="0" borderId="4" xfId="0" applyBorder="true" applyFont="true" applyNumberFormat="true">
      <alignment horizontal="right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0" fontId="447" fillId="0" borderId="4" xfId="0" applyBorder="true" applyFont="true" applyNumberFormat="true">
      <alignment horizontal="right" vertical="top"/>
      <protection locked="true"/>
    </xf>
    <xf numFmtId="170" fontId="448" fillId="0" borderId="4" xfId="0" applyBorder="true" applyFont="true" applyNumberFormat="true">
      <alignment horizontal="right" vertical="top"/>
      <protection locked="true"/>
    </xf>
    <xf numFmtId="4" fontId="449" fillId="3" borderId="4" xfId="0" applyFill="true" applyBorder="true" applyFont="true" applyNumberFormat="true">
      <alignment vertical="top" horizontal="right"/>
      <protection locked="false"/>
    </xf>
    <xf numFmtId="171" fontId="450" fillId="0" borderId="4" xfId="0" applyBorder="true" applyFont="true" applyNumberFormat="true">
      <alignment horizontal="righ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0" fontId="453" fillId="0" borderId="0" xfId="0" applyFont="true"/>
    <xf numFmtId="0" fontId="454" fillId="5" borderId="0" xfId="0" applyFill="true" applyFont="true">
      <alignment horizontal="right"/>
      <protection locked="true"/>
    </xf>
    <xf numFmtId="4" fontId="455" fillId="5" borderId="0" xfId="0" applyFill="true" applyFont="true" applyNumberFormat="true">
      <alignment horizontal="right"/>
      <protection locked="true"/>
    </xf>
    <xf numFmtId="0" fontId="456" fillId="0" borderId="5" xfId="0" applyFont="true" applyBorder="true">
      <alignment horizontal="center" vertical="top"/>
      <protection locked="true"/>
    </xf>
    <xf numFmtId="166" fontId="457" fillId="0" borderId="0" xfId="0" applyFont="true" applyNumberFormat="true">
      <alignment horizontal="center" vertical="top"/>
      <protection locked="true"/>
    </xf>
    <xf numFmtId="0" fontId="458" fillId="0" borderId="0" xfId="0" applyFont="true">
      <alignment horizontal="left" vertical="top"/>
      <protection locked="true"/>
    </xf>
    <xf numFmtId="165" fontId="459" fillId="0" borderId="0" xfId="0" applyFont="true" applyNumberFormat="true">
      <alignment horizontal="left" vertical="top"/>
      <protection locked="true"/>
    </xf>
    <xf numFmtId="168" fontId="460" fillId="0" borderId="0" xfId="0" applyFont="true" applyNumberFormat="true">
      <alignment horizontal="left" vertical="top"/>
      <protection locked="true"/>
    </xf>
    <xf numFmtId="0" fontId="461" fillId="5" borderId="4" xfId="0" applyFill="true" applyBorder="true" applyFont="true">
      <alignment horizontal="left"/>
      <protection locked="true"/>
    </xf>
    <xf numFmtId="0" fontId="462" fillId="5" borderId="4" xfId="0" applyFill="true" applyBorder="true" applyFont="true">
      <alignment horizontal="left"/>
      <protection locked="true"/>
    </xf>
    <xf numFmtId="0" fontId="463" fillId="5" borderId="4" xfId="0" applyFill="true" applyBorder="true" applyFont="true">
      <alignment horizontal="left"/>
      <protection locked="true"/>
    </xf>
    <xf numFmtId="0" fontId="464" fillId="5" borderId="4" xfId="0" applyFill="true" applyBorder="true" applyFont="true">
      <alignment horizontal="left"/>
      <protection locked="true"/>
    </xf>
    <xf numFmtId="0" fontId="465" fillId="5" borderId="4" xfId="0" applyFill="true" applyBorder="true" applyFont="true">
      <alignment horizontal="left"/>
      <protection locked="true"/>
    </xf>
    <xf numFmtId="0" fontId="466" fillId="5" borderId="4" xfId="0" applyFill="true" applyBorder="true" applyFont="true">
      <alignment horizontal="left"/>
      <protection locked="true"/>
    </xf>
    <xf numFmtId="0" fontId="467" fillId="5" borderId="4" xfId="0" applyFill="true" applyBorder="true" applyFont="true">
      <alignment horizontal="left"/>
      <protection locked="true"/>
    </xf>
    <xf numFmtId="0" fontId="468" fillId="5" borderId="4" xfId="0" applyFill="true" applyBorder="true" applyFont="true">
      <alignment horizontal="left"/>
      <protection locked="true"/>
    </xf>
    <xf numFmtId="0" fontId="469" fillId="5" borderId="4" xfId="0" applyFill="true" applyBorder="true" applyFont="true">
      <alignment horizontal="left"/>
      <protection locked="true"/>
    </xf>
    <xf numFmtId="0" fontId="470" fillId="5" borderId="4" xfId="0" applyFill="true" applyBorder="true" applyFont="true">
      <alignment horizontal="left"/>
      <protection locked="true"/>
    </xf>
    <xf numFmtId="0" fontId="471" fillId="5" borderId="4" xfId="0" applyFill="true" applyBorder="true" applyFont="true">
      <alignment horizontal="left"/>
      <protection locked="true"/>
    </xf>
    <xf numFmtId="0" fontId="472" fillId="5" borderId="4" xfId="0" applyFill="true" applyBorder="true" applyFont="true">
      <alignment horizontal="left"/>
      <protection locked="true"/>
    </xf>
    <xf numFmtId="0" fontId="473" fillId="5" borderId="4" xfId="0" applyFill="true" applyBorder="true" applyFont="true">
      <alignment horizontal="left"/>
      <protection locked="true"/>
    </xf>
    <xf numFmtId="0" fontId="474" fillId="0" borderId="4" xfId="0" applyBorder="true" applyFont="true">
      <alignment horizontal="left" vertical="top"/>
      <protection locked="true"/>
    </xf>
    <xf numFmtId="0" fontId="475" fillId="0" borderId="4" xfId="0" applyBorder="true" applyFont="true">
      <alignment horizontal="left" vertical="top" wrapText="true"/>
      <protection locked="true"/>
    </xf>
    <xf numFmtId="4" fontId="476" fillId="3" borderId="4" xfId="0" applyFill="true" applyBorder="true" applyFont="true" applyNumberFormat="true">
      <alignment vertical="top" horizontal="right"/>
      <protection locked="false"/>
    </xf>
    <xf numFmtId="4" fontId="477" fillId="0" borderId="4" xfId="0" applyBorder="true" applyFont="true" applyNumberFormat="true">
      <alignment horizontal="right" vertical="top"/>
      <protection locked="true"/>
    </xf>
    <xf numFmtId="4" fontId="478" fillId="3" borderId="4" xfId="0" applyFill="true" applyBorder="true" applyFont="true" applyNumberFormat="true">
      <alignment vertical="top" horizontal="right"/>
      <protection locked="false"/>
    </xf>
    <xf numFmtId="4" fontId="479" fillId="0" borderId="4" xfId="0" applyBorder="true" applyFont="true" applyNumberFormat="true">
      <alignment horizontal="right" vertical="top"/>
      <protection locked="true"/>
    </xf>
    <xf numFmtId="4" fontId="480" fillId="3" borderId="4" xfId="0" applyFill="true" applyBorder="true" applyFont="true" applyNumberFormat="true">
      <alignment vertical="top" horizontal="right"/>
      <protection locked="false"/>
    </xf>
    <xf numFmtId="4" fontId="481" fillId="0" borderId="4" xfId="0" applyBorder="true" applyFont="true" applyNumberFormat="true">
      <alignment horizontal="right" vertical="top"/>
      <protection locked="true"/>
    </xf>
    <xf numFmtId="4" fontId="482" fillId="3" borderId="4" xfId="0" applyFill="true" applyBorder="true" applyFont="true" applyNumberFormat="true">
      <alignment vertical="top" horizontal="right"/>
      <protection locked="false"/>
    </xf>
    <xf numFmtId="4" fontId="483" fillId="0" borderId="4" xfId="0" applyBorder="true" applyFont="true" applyNumberFormat="true">
      <alignment horizontal="right" vertical="top"/>
      <protection locked="true"/>
    </xf>
    <xf numFmtId="4" fontId="484" fillId="5" borderId="4" xfId="0" applyFill="true" applyBorder="true" applyFont="true" applyNumberFormat="true">
      <alignment horizontal="right" vertical="top"/>
      <protection locked="true"/>
    </xf>
    <xf numFmtId="4" fontId="485" fillId="5" borderId="4" xfId="0" applyFill="true" applyBorder="true" applyFont="true" applyNumberFormat="true">
      <alignment horizontal="right" vertical="top"/>
      <protection locked="true"/>
    </xf>
    <xf numFmtId="0" fontId="486" fillId="0" borderId="4" xfId="0" applyBorder="true" applyFont="true">
      <alignment horizontal="left" vertical="top"/>
      <protection locked="true"/>
    </xf>
    <xf numFmtId="0" fontId="487" fillId="0" borderId="4" xfId="0" applyBorder="true" applyFont="true">
      <alignment horizontal="left" vertical="top" wrapText="true"/>
      <protection locked="true"/>
    </xf>
    <xf numFmtId="4" fontId="488" fillId="3" borderId="4" xfId="0" applyFill="true" applyBorder="true" applyFont="true" applyNumberFormat="true">
      <alignment vertical="top" horizontal="right"/>
      <protection locked="false"/>
    </xf>
    <xf numFmtId="4" fontId="489" fillId="0" borderId="4" xfId="0" applyBorder="true" applyFont="true" applyNumberFormat="true">
      <alignment horizontal="right" vertical="top"/>
      <protection locked="true"/>
    </xf>
    <xf numFmtId="4" fontId="490" fillId="3" borderId="4" xfId="0" applyFill="true" applyBorder="true" applyFont="true" applyNumberFormat="true">
      <alignment vertical="top" horizontal="right"/>
      <protection locked="false"/>
    </xf>
    <xf numFmtId="4" fontId="491" fillId="0" borderId="4" xfId="0" applyBorder="true" applyFont="true" applyNumberFormat="true">
      <alignment horizontal="right" vertical="top"/>
      <protection locked="true"/>
    </xf>
    <xf numFmtId="4" fontId="492" fillId="3" borderId="4" xfId="0" applyFill="true" applyBorder="true" applyFont="true" applyNumberFormat="true">
      <alignment vertical="top" horizontal="right"/>
      <protection locked="false"/>
    </xf>
    <xf numFmtId="4" fontId="493" fillId="0" borderId="4" xfId="0" applyBorder="true" applyFont="true" applyNumberFormat="true">
      <alignment horizontal="right" vertical="top"/>
      <protection locked="true"/>
    </xf>
    <xf numFmtId="4" fontId="494" fillId="3" borderId="4" xfId="0" applyFill="true" applyBorder="true" applyFont="true" applyNumberFormat="true">
      <alignment vertical="top" horizontal="right"/>
      <protection locked="false"/>
    </xf>
    <xf numFmtId="4" fontId="495" fillId="0" borderId="4" xfId="0" applyBorder="true" applyFont="true" applyNumberFormat="true">
      <alignment horizontal="right" vertical="top"/>
      <protection locked="true"/>
    </xf>
    <xf numFmtId="4" fontId="496" fillId="5" borderId="4" xfId="0" applyFill="true" applyBorder="true" applyFont="true" applyNumberFormat="true">
      <alignment horizontal="right" vertical="top"/>
      <protection locked="true"/>
    </xf>
    <xf numFmtId="4" fontId="497" fillId="5" borderId="4" xfId="0" applyFill="true" applyBorder="true" applyFont="true" applyNumberFormat="true">
      <alignment horizontal="right" vertical="top"/>
      <protection locked="true"/>
    </xf>
    <xf numFmtId="0" fontId="498" fillId="0" borderId="4" xfId="0" applyBorder="true" applyFont="true">
      <alignment horizontal="left" vertical="top"/>
      <protection locked="true"/>
    </xf>
    <xf numFmtId="0" fontId="499" fillId="0" borderId="4" xfId="0" applyBorder="true" applyFont="true">
      <alignment horizontal="left" vertical="top" wrapText="true"/>
      <protection locked="true"/>
    </xf>
    <xf numFmtId="4" fontId="500" fillId="3" borderId="4" xfId="0" applyFill="true" applyBorder="true" applyFont="true" applyNumberFormat="true">
      <alignment vertical="top" horizontal="right"/>
      <protection locked="false"/>
    </xf>
    <xf numFmtId="4" fontId="501" fillId="0" borderId="4" xfId="0" applyBorder="true" applyFont="true" applyNumberFormat="true">
      <alignment horizontal="right" vertical="top"/>
      <protection locked="true"/>
    </xf>
    <xf numFmtId="4" fontId="502" fillId="3" borderId="4" xfId="0" applyFill="true" applyBorder="true" applyFont="true" applyNumberFormat="true">
      <alignment vertical="top" horizontal="right"/>
      <protection locked="false"/>
    </xf>
    <xf numFmtId="4" fontId="503" fillId="0" borderId="4" xfId="0" applyBorder="true" applyFont="true" applyNumberFormat="true">
      <alignment horizontal="right" vertical="top"/>
      <protection locked="true"/>
    </xf>
    <xf numFmtId="4" fontId="504" fillId="3" borderId="4" xfId="0" applyFill="true" applyBorder="true" applyFont="true" applyNumberFormat="true">
      <alignment vertical="top" horizontal="right"/>
      <protection locked="false"/>
    </xf>
    <xf numFmtId="4" fontId="505" fillId="0" borderId="4" xfId="0" applyBorder="true" applyFont="true" applyNumberFormat="true">
      <alignment horizontal="right" vertical="top"/>
      <protection locked="true"/>
    </xf>
    <xf numFmtId="4" fontId="506" fillId="3" borderId="4" xfId="0" applyFill="true" applyBorder="true" applyFont="true" applyNumberFormat="true">
      <alignment vertical="top" horizontal="right"/>
      <protection locked="false"/>
    </xf>
    <xf numFmtId="4" fontId="507" fillId="0" borderId="4" xfId="0" applyBorder="true" applyFont="true" applyNumberFormat="true">
      <alignment horizontal="right" vertical="top"/>
      <protection locked="true"/>
    </xf>
    <xf numFmtId="4" fontId="508" fillId="5" borderId="4" xfId="0" applyFill="true" applyBorder="true" applyFont="true" applyNumberFormat="true">
      <alignment horizontal="right" vertical="top"/>
      <protection locked="true"/>
    </xf>
    <xf numFmtId="4" fontId="509" fillId="5" borderId="4" xfId="0" applyFill="true" applyBorder="true" applyFont="true" applyNumberFormat="true">
      <alignment horizontal="right" vertical="top"/>
      <protection locked="true"/>
    </xf>
    <xf numFmtId="0" fontId="510" fillId="0" borderId="4" xfId="0" applyBorder="true" applyFont="true">
      <alignment horizontal="left" vertical="top"/>
      <protection locked="true"/>
    </xf>
    <xf numFmtId="0" fontId="511" fillId="0" borderId="4" xfId="0" applyBorder="true" applyFont="true">
      <alignment horizontal="left" vertical="top" wrapText="true"/>
      <protection locked="true"/>
    </xf>
    <xf numFmtId="4" fontId="512" fillId="3" borderId="4" xfId="0" applyFill="true" applyBorder="true" applyFont="true" applyNumberFormat="true">
      <alignment vertical="top" horizontal="right"/>
      <protection locked="false"/>
    </xf>
    <xf numFmtId="4" fontId="513" fillId="0" borderId="4" xfId="0" applyBorder="true" applyFont="true" applyNumberFormat="true">
      <alignment horizontal="right" vertical="top"/>
      <protection locked="true"/>
    </xf>
    <xf numFmtId="4" fontId="514" fillId="3" borderId="4" xfId="0" applyFill="true" applyBorder="true" applyFont="true" applyNumberFormat="true">
      <alignment vertical="top" horizontal="right"/>
      <protection locked="false"/>
    </xf>
    <xf numFmtId="4" fontId="515" fillId="0" borderId="4" xfId="0" applyBorder="true" applyFont="true" applyNumberFormat="true">
      <alignment horizontal="right" vertical="top"/>
      <protection locked="true"/>
    </xf>
    <xf numFmtId="4" fontId="516" fillId="3" borderId="4" xfId="0" applyFill="true" applyBorder="true" applyFont="true" applyNumberFormat="true">
      <alignment vertical="top" horizontal="right"/>
      <protection locked="false"/>
    </xf>
    <xf numFmtId="4" fontId="517" fillId="0" borderId="4" xfId="0" applyBorder="true" applyFont="true" applyNumberFormat="true">
      <alignment horizontal="right" vertical="top"/>
      <protection locked="true"/>
    </xf>
    <xf numFmtId="4" fontId="518" fillId="3" borderId="4" xfId="0" applyFill="true" applyBorder="true" applyFont="true" applyNumberFormat="true">
      <alignment vertical="top" horizontal="right"/>
      <protection locked="false"/>
    </xf>
    <xf numFmtId="4" fontId="519" fillId="0" borderId="4" xfId="0" applyBorder="true" applyFont="true" applyNumberFormat="true">
      <alignment horizontal="right" vertical="top"/>
      <protection locked="true"/>
    </xf>
    <xf numFmtId="4" fontId="520" fillId="5" borderId="4" xfId="0" applyFill="true" applyBorder="true" applyFont="true" applyNumberFormat="true">
      <alignment horizontal="right" vertical="top"/>
      <protection locked="true"/>
    </xf>
    <xf numFmtId="4" fontId="521" fillId="5" borderId="4" xfId="0" applyFill="true" applyBorder="true" applyFont="true" applyNumberFormat="true">
      <alignment horizontal="right" vertical="top"/>
      <protection locked="true"/>
    </xf>
    <xf numFmtId="0" fontId="522" fillId="0" borderId="4" xfId="0" applyBorder="true" applyFont="true">
      <alignment horizontal="left" vertical="top"/>
      <protection locked="true"/>
    </xf>
    <xf numFmtId="0" fontId="523" fillId="0" borderId="4" xfId="0" applyBorder="true" applyFont="true">
      <alignment horizontal="left" vertical="top" wrapText="true"/>
      <protection locked="true"/>
    </xf>
    <xf numFmtId="4" fontId="524" fillId="3" borderId="4" xfId="0" applyFill="true" applyBorder="true" applyFont="true" applyNumberFormat="true">
      <alignment vertical="top" horizontal="right"/>
      <protection locked="false"/>
    </xf>
    <xf numFmtId="4" fontId="525" fillId="0" borderId="4" xfId="0" applyBorder="true" applyFont="true" applyNumberFormat="true">
      <alignment horizontal="right" vertical="top"/>
      <protection locked="true"/>
    </xf>
    <xf numFmtId="4" fontId="526" fillId="3" borderId="4" xfId="0" applyFill="true" applyBorder="true" applyFont="true" applyNumberFormat="true">
      <alignment vertical="top" horizontal="right"/>
      <protection locked="false"/>
    </xf>
    <xf numFmtId="4" fontId="527" fillId="0" borderId="4" xfId="0" applyBorder="true" applyFont="true" applyNumberFormat="true">
      <alignment horizontal="right" vertical="top"/>
      <protection locked="true"/>
    </xf>
    <xf numFmtId="4" fontId="528" fillId="3" borderId="4" xfId="0" applyFill="true" applyBorder="true" applyFont="true" applyNumberFormat="true">
      <alignment vertical="top" horizontal="right"/>
      <protection locked="false"/>
    </xf>
    <xf numFmtId="4" fontId="529" fillId="0" borderId="4" xfId="0" applyBorder="true" applyFont="true" applyNumberFormat="true">
      <alignment horizontal="right" vertical="top"/>
      <protection locked="true"/>
    </xf>
    <xf numFmtId="4" fontId="530" fillId="3" borderId="4" xfId="0" applyFill="true" applyBorder="true" applyFont="true" applyNumberFormat="true">
      <alignment vertical="top" horizontal="right"/>
      <protection locked="false"/>
    </xf>
    <xf numFmtId="4" fontId="531" fillId="0" borderId="4" xfId="0" applyBorder="true" applyFont="true" applyNumberFormat="true">
      <alignment horizontal="right" vertical="top"/>
      <protection locked="true"/>
    </xf>
    <xf numFmtId="4" fontId="532" fillId="5" borderId="4" xfId="0" applyFill="true" applyBorder="true" applyFont="true" applyNumberFormat="true">
      <alignment horizontal="right" vertical="top"/>
      <protection locked="true"/>
    </xf>
    <xf numFmtId="4" fontId="533" fillId="5" borderId="4" xfId="0" applyFill="true" applyBorder="true" applyFont="true" applyNumberFormat="true">
      <alignment horizontal="right" vertical="top"/>
      <protection locked="true"/>
    </xf>
    <xf numFmtId="0" fontId="534" fillId="5" borderId="4" xfId="0" applyFill="true" applyBorder="true" applyFont="true">
      <alignment horizontal="left"/>
      <protection locked="true"/>
    </xf>
    <xf numFmtId="0" fontId="535" fillId="5" borderId="4" xfId="0" applyFill="true" applyBorder="true" applyFont="true">
      <alignment horizontal="left"/>
      <protection locked="true"/>
    </xf>
    <xf numFmtId="4" fontId="536" fillId="5" borderId="4" xfId="0" applyFill="true" applyBorder="true" applyFont="true" applyNumberFormat="true">
      <alignment horizontal="right"/>
      <protection locked="true"/>
    </xf>
    <xf numFmtId="4" fontId="537" fillId="5" borderId="4" xfId="0" applyFill="true" applyBorder="true" applyFont="true" applyNumberFormat="true">
      <alignment horizontal="right"/>
      <protection locked="true"/>
    </xf>
    <xf numFmtId="0" fontId="538" fillId="5" borderId="4" xfId="0" applyFill="true" applyBorder="true" applyFont="true">
      <alignment horizontal="left"/>
      <protection locked="true"/>
    </xf>
    <xf numFmtId="4" fontId="539" fillId="5" borderId="4" xfId="0" applyFill="true" applyBorder="true" applyFont="true" applyNumberFormat="true">
      <alignment horizontal="right"/>
      <protection locked="true"/>
    </xf>
    <xf numFmtId="0" fontId="540" fillId="5" borderId="4" xfId="0" applyFill="true" applyBorder="true" applyFont="true">
      <alignment horizontal="left"/>
      <protection locked="true"/>
    </xf>
    <xf numFmtId="4" fontId="541" fillId="5" borderId="4" xfId="0" applyFill="true" applyBorder="true" applyFont="true" applyNumberFormat="true">
      <alignment horizontal="right"/>
      <protection locked="true"/>
    </xf>
    <xf numFmtId="0" fontId="542" fillId="5" borderId="4" xfId="0" applyFill="true" applyBorder="true" applyFont="true">
      <alignment horizontal="left"/>
      <protection locked="true"/>
    </xf>
    <xf numFmtId="4" fontId="543" fillId="5" borderId="4" xfId="0" applyFill="true" applyBorder="true" applyFont="true" applyNumberFormat="true">
      <alignment horizontal="right"/>
      <protection locked="true"/>
    </xf>
    <xf numFmtId="0" fontId="544" fillId="5" borderId="4" xfId="0" applyFill="true" applyBorder="true" applyFont="true">
      <alignment horizontal="left"/>
      <protection locked="true"/>
    </xf>
    <xf numFmtId="4" fontId="545" fillId="5" borderId="4" xfId="0" applyFill="true" applyBorder="true" applyFont="true" applyNumberFormat="true">
      <alignment horizontal="right"/>
      <protection locked="true"/>
    </xf>
    <xf numFmtId="4" fontId="546" fillId="5" borderId="4" xfId="0" applyFill="true" applyBorder="true" applyFont="true" applyNumberFormat="true">
      <alignment horizontal="right"/>
      <protection locked="true"/>
    </xf>
    <xf numFmtId="0" fontId="547" fillId="0" borderId="0" xfId="0" applyFont="true">
      <alignment horizontal="left" vertical="top"/>
      <protection locked="true"/>
    </xf>
    <xf numFmtId="165" fontId="548" fillId="0" borderId="0" xfId="0" applyFont="true" applyNumberFormat="true">
      <alignment horizontal="left" vertical="top"/>
      <protection locked="true"/>
    </xf>
    <xf numFmtId="168" fontId="549" fillId="0" borderId="0" xfId="0" applyFont="true" applyNumberFormat="true">
      <alignment horizontal="left" vertical="top"/>
      <protection locked="true"/>
    </xf>
    <xf numFmtId="0" fontId="550" fillId="5" borderId="4" xfId="0" applyFill="true" applyBorder="true" applyFont="true">
      <alignment horizontal="left"/>
      <protection locked="true"/>
    </xf>
    <xf numFmtId="0" fontId="551" fillId="5" borderId="4" xfId="0" applyFill="true" applyBorder="true" applyFont="true">
      <alignment horizontal="left"/>
      <protection locked="true"/>
    </xf>
    <xf numFmtId="0" fontId="552" fillId="5" borderId="4" xfId="0" applyFill="true" applyBorder="true" applyFont="true">
      <alignment horizontal="left"/>
      <protection locked="true"/>
    </xf>
    <xf numFmtId="0" fontId="553" fillId="5" borderId="4" xfId="0" applyFill="true" applyBorder="true" applyFont="true">
      <alignment horizontal="left"/>
      <protection locked="true"/>
    </xf>
    <xf numFmtId="0" fontId="554" fillId="5" borderId="4" xfId="0" applyFill="true" applyBorder="true" applyFont="true">
      <alignment horizontal="left"/>
      <protection locked="true"/>
    </xf>
    <xf numFmtId="0" fontId="555" fillId="5" borderId="4" xfId="0" applyFill="true" applyBorder="true" applyFont="true">
      <alignment horizontal="left"/>
      <protection locked="true"/>
    </xf>
    <xf numFmtId="0" fontId="556" fillId="5" borderId="4" xfId="0" applyFill="true" applyBorder="true" applyFont="true">
      <alignment horizontal="left"/>
      <protection locked="true"/>
    </xf>
    <xf numFmtId="0" fontId="557" fillId="5" borderId="4" xfId="0" applyFill="true" applyBorder="true" applyFont="true">
      <alignment horizontal="left"/>
      <protection locked="true"/>
    </xf>
    <xf numFmtId="0" fontId="558" fillId="5" borderId="4" xfId="0" applyFill="true" applyBorder="true" applyFont="true">
      <alignment horizontal="left"/>
      <protection locked="true"/>
    </xf>
    <xf numFmtId="0" fontId="559" fillId="0" borderId="4" xfId="0" applyBorder="true" applyFont="true">
      <alignment horizontal="left" vertical="top"/>
      <protection locked="true"/>
    </xf>
    <xf numFmtId="4" fontId="560" fillId="0" borderId="4" xfId="0" applyBorder="true" applyFont="true" applyNumberFormat="true">
      <alignment horizontal="right" vertical="top"/>
      <protection locked="true"/>
    </xf>
    <xf numFmtId="4" fontId="561" fillId="0" borderId="4" xfId="0" applyBorder="true" applyFont="true" applyNumberFormat="true">
      <alignment horizontal="right" vertical="top"/>
      <protection locked="true"/>
    </xf>
    <xf numFmtId="4" fontId="562" fillId="3" borderId="4" xfId="0" applyFill="true" applyBorder="true" applyFont="true" applyNumberFormat="true">
      <alignment vertical="top"/>
      <protection locked="false"/>
    </xf>
    <xf numFmtId="0" fontId="563" fillId="0" borderId="4" xfId="0" applyBorder="true" applyFont="true">
      <alignment horizontal="left" vertical="top"/>
      <protection locked="true"/>
    </xf>
    <xf numFmtId="0" fontId="564" fillId="0" borderId="4" xfId="0" applyBorder="true" applyFont="true">
      <alignment horizontal="left" vertical="top"/>
      <protection locked="true"/>
    </xf>
    <xf numFmtId="0" fontId="565" fillId="0" borderId="4" xfId="0" applyBorder="true" applyFont="true">
      <alignment horizontal="left" vertical="top"/>
      <protection locked="true"/>
    </xf>
    <xf numFmtId="0" fontId="566" fillId="0" borderId="4" xfId="0" applyBorder="true" applyFont="true">
      <alignment horizontal="left" vertical="top"/>
      <protection locked="true"/>
    </xf>
    <xf numFmtId="0" fontId="567" fillId="0" borderId="4" xfId="0" applyBorder="true" applyFont="true">
      <alignment horizontal="left" vertical="top"/>
      <protection locked="true"/>
    </xf>
    <xf numFmtId="0" fontId="568" fillId="0" borderId="0" xfId="0" applyFont="true"/>
    <xf numFmtId="0" fontId="569" fillId="0" borderId="4" xfId="0" applyBorder="true" applyFont="true">
      <alignment horizontal="left" vertical="top"/>
      <protection locked="true"/>
    </xf>
    <xf numFmtId="4" fontId="570" fillId="0" borderId="4" xfId="0" applyBorder="true" applyFont="true" applyNumberFormat="true">
      <alignment horizontal="right" vertical="top"/>
      <protection locked="true"/>
    </xf>
    <xf numFmtId="4" fontId="571" fillId="0" borderId="4" xfId="0" applyBorder="true" applyFont="true" applyNumberFormat="true">
      <alignment horizontal="right" vertical="top"/>
      <protection locked="true"/>
    </xf>
    <xf numFmtId="4" fontId="572" fillId="3" borderId="4" xfId="0" applyFill="true" applyBorder="true" applyFont="true" applyNumberFormat="true">
      <alignment vertical="top"/>
      <protection locked="false"/>
    </xf>
    <xf numFmtId="0" fontId="573" fillId="0" borderId="4" xfId="0" applyBorder="true" applyFont="true">
      <alignment horizontal="left" vertical="top"/>
      <protection locked="true"/>
    </xf>
    <xf numFmtId="0" fontId="574" fillId="0" borderId="4" xfId="0" applyBorder="true" applyFont="true">
      <alignment horizontal="left" vertical="top"/>
      <protection locked="true"/>
    </xf>
    <xf numFmtId="0" fontId="575" fillId="0" borderId="4" xfId="0" applyBorder="true" applyFont="true">
      <alignment horizontal="left" vertical="top"/>
      <protection locked="true"/>
    </xf>
    <xf numFmtId="0" fontId="576" fillId="0" borderId="4" xfId="0" applyBorder="true" applyFont="true">
      <alignment horizontal="left" vertical="top"/>
      <protection locked="true"/>
    </xf>
    <xf numFmtId="0" fontId="577" fillId="0" borderId="4" xfId="0" applyBorder="true" applyFont="true">
      <alignment horizontal="left" vertical="top"/>
      <protection locked="true"/>
    </xf>
    <xf numFmtId="0" fontId="578" fillId="0" borderId="0" xfId="0" applyFont="true"/>
    <xf numFmtId="0" fontId="579" fillId="0" borderId="4" xfId="0" applyBorder="true" applyFont="true">
      <alignment horizontal="left" vertical="top"/>
      <protection locked="true"/>
    </xf>
    <xf numFmtId="4" fontId="580" fillId="0" borderId="4" xfId="0" applyBorder="true" applyFont="true" applyNumberFormat="true">
      <alignment horizontal="right" vertical="top"/>
      <protection locked="true"/>
    </xf>
    <xf numFmtId="4" fontId="581" fillId="0" borderId="4" xfId="0" applyBorder="true" applyFont="true" applyNumberFormat="true">
      <alignment horizontal="right" vertical="top"/>
      <protection locked="true"/>
    </xf>
    <xf numFmtId="4" fontId="582" fillId="3" borderId="4" xfId="0" applyFill="true" applyBorder="true" applyFont="true" applyNumberFormat="true">
      <alignment vertical="top"/>
      <protection locked="false"/>
    </xf>
    <xf numFmtId="0" fontId="583" fillId="0" borderId="4" xfId="0" applyBorder="true" applyFont="true">
      <alignment horizontal="left" vertical="top"/>
      <protection locked="true"/>
    </xf>
    <xf numFmtId="0" fontId="584" fillId="0" borderId="4" xfId="0" applyBorder="true" applyFont="true">
      <alignment horizontal="left" vertical="top"/>
      <protection locked="true"/>
    </xf>
    <xf numFmtId="0" fontId="585" fillId="0" borderId="4" xfId="0" applyBorder="true" applyFont="true">
      <alignment horizontal="left" vertical="top"/>
      <protection locked="true"/>
    </xf>
    <xf numFmtId="0" fontId="586" fillId="0" borderId="4" xfId="0" applyBorder="true" applyFont="true">
      <alignment horizontal="left" vertical="top"/>
      <protection locked="true"/>
    </xf>
    <xf numFmtId="0" fontId="587" fillId="0" borderId="4" xfId="0" applyBorder="true" applyFont="true">
      <alignment horizontal="left" vertical="top"/>
      <protection locked="true"/>
    </xf>
    <xf numFmtId="0" fontId="588" fillId="0" borderId="0" xfId="0" applyFont="true"/>
    <xf numFmtId="0" fontId="589" fillId="0" borderId="4" xfId="0" applyBorder="true" applyFont="true">
      <alignment horizontal="left" vertical="top"/>
      <protection locked="true"/>
    </xf>
    <xf numFmtId="4" fontId="590" fillId="0" borderId="4" xfId="0" applyBorder="true" applyFont="true" applyNumberFormat="true">
      <alignment horizontal="right" vertical="top"/>
      <protection locked="true"/>
    </xf>
    <xf numFmtId="4" fontId="591" fillId="0" borderId="4" xfId="0" applyBorder="true" applyFont="true" applyNumberFormat="true">
      <alignment horizontal="right" vertical="top"/>
      <protection locked="true"/>
    </xf>
    <xf numFmtId="4" fontId="592" fillId="3" borderId="4" xfId="0" applyFill="true" applyBorder="true" applyFont="true" applyNumberFormat="true">
      <alignment vertical="top"/>
      <protection locked="false"/>
    </xf>
    <xf numFmtId="0" fontId="593" fillId="0" borderId="4" xfId="0" applyBorder="true" applyFont="true">
      <alignment horizontal="lef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/>
      <protection locked="true"/>
    </xf>
    <xf numFmtId="0" fontId="596" fillId="0" borderId="4" xfId="0" applyBorder="true" applyFont="true">
      <alignment horizontal="left" vertical="top"/>
      <protection locked="true"/>
    </xf>
    <xf numFmtId="0" fontId="597" fillId="0" borderId="4" xfId="0" applyBorder="true" applyFont="true">
      <alignment horizontal="left" vertical="top"/>
      <protection locked="true"/>
    </xf>
    <xf numFmtId="0" fontId="598" fillId="0" borderId="0" xfId="0" applyFont="true"/>
    <xf numFmtId="0" fontId="599" fillId="0" borderId="4" xfId="0" applyBorder="true" applyFont="true">
      <alignment horizontal="left" vertical="top"/>
      <protection locked="true"/>
    </xf>
    <xf numFmtId="4" fontId="600" fillId="0" borderId="4" xfId="0" applyBorder="true" applyFont="true" applyNumberFormat="true">
      <alignment horizontal="right" vertical="top"/>
      <protection locked="true"/>
    </xf>
    <xf numFmtId="4" fontId="601" fillId="0" borderId="4" xfId="0" applyBorder="true" applyFont="true" applyNumberFormat="true">
      <alignment horizontal="right" vertical="top"/>
      <protection locked="true"/>
    </xf>
    <xf numFmtId="4" fontId="602" fillId="3" borderId="4" xfId="0" applyFill="true" applyBorder="true" applyFont="true" applyNumberFormat="true">
      <alignment vertical="top"/>
      <protection locked="false"/>
    </xf>
    <xf numFmtId="0" fontId="603" fillId="0" borderId="4" xfId="0" applyBorder="true" applyFont="true">
      <alignment horizontal="left" vertical="top"/>
      <protection locked="true"/>
    </xf>
    <xf numFmtId="0" fontId="604" fillId="0" borderId="4" xfId="0" applyBorder="true" applyFont="true">
      <alignment horizontal="left" vertical="top"/>
      <protection locked="true"/>
    </xf>
    <xf numFmtId="0" fontId="605" fillId="0" borderId="4" xfId="0" applyBorder="true" applyFont="true">
      <alignment horizontal="left" vertical="top"/>
      <protection locked="true"/>
    </xf>
    <xf numFmtId="0" fontId="606" fillId="0" borderId="4" xfId="0" applyBorder="true" applyFont="true">
      <alignment horizontal="left" vertical="top"/>
      <protection locked="true"/>
    </xf>
    <xf numFmtId="0" fontId="607" fillId="0" borderId="4" xfId="0" applyBorder="true" applyFont="true">
      <alignment horizontal="left" vertical="top"/>
      <protection locked="true"/>
    </xf>
    <xf numFmtId="0" fontId="608" fillId="0" borderId="0" xfId="0" applyFont="true"/>
    <xf numFmtId="0" fontId="609" fillId="0" borderId="4" xfId="0" applyBorder="true" applyFont="true">
      <alignment horizontal="left" vertical="top"/>
      <protection locked="true"/>
    </xf>
    <xf numFmtId="4" fontId="610" fillId="0" borderId="4" xfId="0" applyBorder="true" applyFont="true" applyNumberFormat="true">
      <alignment horizontal="right" vertical="top"/>
      <protection locked="true"/>
    </xf>
    <xf numFmtId="4" fontId="611" fillId="0" borderId="4" xfId="0" applyBorder="true" applyFont="true" applyNumberFormat="true">
      <alignment horizontal="right" vertical="top"/>
      <protection locked="true"/>
    </xf>
    <xf numFmtId="4" fontId="612" fillId="0" borderId="4" xfId="0" applyBorder="true" applyFont="true" applyNumberFormat="true">
      <alignment horizontal="right" vertical="top"/>
      <protection locked="true"/>
    </xf>
    <xf numFmtId="0" fontId="613" fillId="0" borderId="4" xfId="0" applyBorder="true" applyFont="true">
      <alignment horizontal="left" vertical="top"/>
      <protection locked="true"/>
    </xf>
    <xf numFmtId="0" fontId="614" fillId="0" borderId="4" xfId="0" applyBorder="true" applyFont="true">
      <alignment horizontal="left" vertical="top"/>
      <protection locked="true"/>
    </xf>
    <xf numFmtId="0" fontId="615" fillId="0" borderId="4" xfId="0" applyBorder="true" applyFont="true">
      <alignment horizontal="left" vertical="top"/>
      <protection locked="true"/>
    </xf>
    <xf numFmtId="0" fontId="616" fillId="0" borderId="4" xfId="0" applyBorder="true" applyFont="true">
      <alignment horizontal="left" vertical="top"/>
      <protection locked="true"/>
    </xf>
    <xf numFmtId="0" fontId="617" fillId="0" borderId="4" xfId="0" applyBorder="true" applyFont="true">
      <alignment horizontal="left" vertical="top"/>
      <protection locked="true"/>
    </xf>
    <xf numFmtId="0" fontId="618" fillId="0" borderId="0" xfId="0" applyFont="true"/>
    <xf numFmtId="0" fontId="619" fillId="0" borderId="4" xfId="0" applyBorder="true" applyFont="true">
      <alignment horizontal="left" vertical="top"/>
      <protection locked="true"/>
    </xf>
    <xf numFmtId="4" fontId="620" fillId="0" borderId="4" xfId="0" applyBorder="true" applyFont="true" applyNumberFormat="true">
      <alignment horizontal="right" vertical="top"/>
      <protection locked="true"/>
    </xf>
    <xf numFmtId="0" fontId="621" fillId="0" borderId="4" xfId="0" applyBorder="true" applyFont="true">
      <alignment horizontal="left" vertical="top"/>
      <protection locked="true"/>
    </xf>
    <xf numFmtId="0" fontId="622" fillId="0" borderId="4" xfId="0" applyBorder="true" applyFont="true">
      <alignment horizontal="left" vertical="top"/>
      <protection locked="true"/>
    </xf>
    <xf numFmtId="0" fontId="623" fillId="0" borderId="4" xfId="0" applyBorder="true" applyFont="true">
      <alignment horizontal="left" vertical="top"/>
      <protection locked="true"/>
    </xf>
    <xf numFmtId="4" fontId="624" fillId="3" borderId="4" xfId="0" applyFill="true" applyBorder="true" applyNumberFormat="true" applyFont="true">
      <alignment vertical="top" horizontal="right"/>
      <protection locked="false"/>
    </xf>
    <xf numFmtId="0" fontId="625" fillId="0" borderId="0" xfId="0" applyFont="true"/>
    <xf numFmtId="0" fontId="626" fillId="0" borderId="4" xfId="0" applyBorder="true" applyFont="true">
      <alignment horizontal="left" vertical="top"/>
      <protection locked="true"/>
    </xf>
    <xf numFmtId="0" fontId="627" fillId="0" borderId="4" xfId="0" applyBorder="true" applyFont="true">
      <alignment horizontal="left" vertical="top"/>
      <protection locked="true"/>
    </xf>
    <xf numFmtId="0" fontId="628" fillId="0" borderId="4" xfId="0" applyBorder="true" applyFont="true">
      <alignment horizontal="left" vertical="top"/>
      <protection locked="true"/>
    </xf>
    <xf numFmtId="4" fontId="629" fillId="3" borderId="4" xfId="0" applyFill="true" applyBorder="true" applyNumberFormat="true" applyFont="true">
      <alignment vertical="top" horizontal="right"/>
      <protection locked="false"/>
    </xf>
    <xf numFmtId="0" fontId="630" fillId="0" borderId="0" xfId="0" applyFont="true"/>
    <xf numFmtId="0" fontId="631" fillId="0" borderId="4" xfId="0" applyBorder="true" applyFont="true">
      <alignment horizontal="left" vertical="top"/>
      <protection locked="true"/>
    </xf>
    <xf numFmtId="0" fontId="632" fillId="0" borderId="4" xfId="0" applyBorder="true" applyFont="true">
      <alignment horizontal="left" vertical="top"/>
      <protection locked="true"/>
    </xf>
    <xf numFmtId="0" fontId="633" fillId="0" borderId="4" xfId="0" applyBorder="true" applyFont="true">
      <alignment horizontal="left" vertical="top"/>
      <protection locked="true"/>
    </xf>
    <xf numFmtId="4" fontId="634" fillId="3" borderId="4" xfId="0" applyFill="true" applyBorder="true" applyNumberFormat="true" applyFont="true">
      <alignment vertical="top" horizontal="right"/>
      <protection locked="false"/>
    </xf>
    <xf numFmtId="0" fontId="635" fillId="0" borderId="4" xfId="0" applyBorder="true" applyFont="true">
      <alignment horizontal="left" vertical="top"/>
      <protection locked="true"/>
    </xf>
    <xf numFmtId="0" fontId="636" fillId="0" borderId="4" xfId="0" applyBorder="true" applyFont="true">
      <alignment horizontal="left" vertical="top"/>
      <protection locked="true"/>
    </xf>
    <xf numFmtId="0" fontId="637" fillId="0" borderId="4" xfId="0" applyBorder="true" applyFont="true">
      <alignment horizontal="left" vertical="top"/>
      <protection locked="true"/>
    </xf>
    <xf numFmtId="4" fontId="638" fillId="5" borderId="4" xfId="0" applyFill="true" applyBorder="true" applyFont="true" applyNumberFormat="true">
      <alignment horizontal="right"/>
      <protection locked="true"/>
    </xf>
    <xf numFmtId="0" fontId="639" fillId="0" borderId="0" xfId="0" applyFont="true"/>
    <xf numFmtId="0" fontId="640" fillId="0" borderId="4" xfId="0" applyBorder="true" applyFont="true">
      <alignment horizontal="left" vertical="top"/>
      <protection locked="true"/>
    </xf>
    <xf numFmtId="0" fontId="641" fillId="0" borderId="4" xfId="0" applyBorder="true" applyFont="true">
      <alignment horizontal="left" vertical="top"/>
      <protection locked="true"/>
    </xf>
    <xf numFmtId="0" fontId="642" fillId="0" borderId="4" xfId="0" applyBorder="true" applyFont="true">
      <alignment horizontal="left" vertical="top"/>
      <protection locked="true"/>
    </xf>
    <xf numFmtId="4" fontId="643" fillId="3" borderId="4" xfId="0" applyFill="true" applyBorder="true" applyNumberFormat="true" applyFont="true">
      <alignment vertical="top" horizontal="right"/>
      <protection locked="false"/>
    </xf>
    <xf numFmtId="0" fontId="644" fillId="0" borderId="5" xfId="0" applyFont="true" applyBorder="true">
      <alignment horizontal="center" vertical="top"/>
      <protection locked="true"/>
    </xf>
    <xf numFmtId="166" fontId="645" fillId="0" borderId="0" xfId="0" applyFont="true" applyNumberFormat="true">
      <alignment horizontal="center" vertical="top"/>
      <protection locked="true"/>
    </xf>
    <xf numFmtId="0" fontId="646" fillId="0" borderId="0" xfId="0" applyFont="true">
      <alignment horizontal="left" vertical="top"/>
      <protection locked="true"/>
    </xf>
    <xf numFmtId="165" fontId="647" fillId="0" borderId="0" xfId="0" applyFont="true" applyNumberFormat="true">
      <alignment horizontal="left" vertical="top"/>
      <protection locked="true"/>
    </xf>
    <xf numFmtId="168" fontId="648" fillId="0" borderId="0" xfId="0" applyFont="true" applyNumberFormat="true">
      <alignment horizontal="left" vertical="top"/>
      <protection locked="true"/>
    </xf>
    <xf numFmtId="0" fontId="649" fillId="5" borderId="4" xfId="0" applyFill="true" applyBorder="true" applyFont="true">
      <alignment horizontal="left"/>
      <protection locked="true"/>
    </xf>
    <xf numFmtId="0" fontId="650" fillId="5" borderId="4" xfId="0" applyFill="true" applyBorder="true" applyFont="true">
      <alignment horizontal="left"/>
      <protection locked="true"/>
    </xf>
    <xf numFmtId="0" fontId="651" fillId="5" borderId="4" xfId="0" applyFill="true" applyBorder="true" applyFont="true">
      <alignment horizontal="left"/>
      <protection locked="true"/>
    </xf>
    <xf numFmtId="0" fontId="652" fillId="5" borderId="4" xfId="0" applyFill="true" applyBorder="true" applyFont="true">
      <alignment horizontal="left"/>
      <protection locked="true"/>
    </xf>
    <xf numFmtId="0" fontId="653" fillId="5" borderId="4" xfId="0" applyFill="true" applyBorder="true" applyFont="true">
      <alignment horizontal="left"/>
      <protection locked="true"/>
    </xf>
    <xf numFmtId="0" fontId="654" fillId="5" borderId="4" xfId="0" applyFill="true" applyBorder="true" applyFont="true">
      <alignment horizontal="left"/>
      <protection locked="true"/>
    </xf>
    <xf numFmtId="0" fontId="655" fillId="5" borderId="4" xfId="0" applyFill="true" applyBorder="true" applyFont="true">
      <alignment horizontal="left"/>
      <protection locked="true"/>
    </xf>
    <xf numFmtId="0" fontId="656" fillId="5" borderId="4" xfId="0" applyFill="true" applyBorder="true" applyFont="true">
      <alignment horizontal="left"/>
      <protection locked="true"/>
    </xf>
    <xf numFmtId="0" fontId="657" fillId="5" borderId="4" xfId="0" applyFill="true" applyBorder="true" applyFont="true">
      <alignment horizontal="left"/>
      <protection locked="true"/>
    </xf>
    <xf numFmtId="0" fontId="658" fillId="0" borderId="4" xfId="0" applyBorder="true" applyFont="true">
      <alignment horizontal="left" vertical="top"/>
      <protection locked="true"/>
    </xf>
    <xf numFmtId="4" fontId="659" fillId="0" borderId="4" xfId="0" applyBorder="true" applyFont="true" applyNumberFormat="true">
      <alignment horizontal="right" vertical="top"/>
      <protection locked="true"/>
    </xf>
    <xf numFmtId="4" fontId="660" fillId="0" borderId="4" xfId="0" applyBorder="true" applyFont="true" applyNumberFormat="true">
      <alignment horizontal="right" vertical="top"/>
      <protection locked="true"/>
    </xf>
    <xf numFmtId="4" fontId="661" fillId="3" borderId="4" xfId="0" applyFill="true" applyBorder="true" applyFont="true" applyNumberFormat="true">
      <alignment vertical="top"/>
      <protection locked="false"/>
    </xf>
    <xf numFmtId="0" fontId="662" fillId="0" borderId="4" xfId="0" applyBorder="true" applyFont="true">
      <alignment horizontal="left" vertical="top"/>
      <protection locked="true"/>
    </xf>
    <xf numFmtId="0" fontId="663" fillId="0" borderId="4" xfId="0" applyBorder="true" applyFont="true">
      <alignment horizontal="left" vertical="top"/>
      <protection locked="true"/>
    </xf>
    <xf numFmtId="0" fontId="664" fillId="0" borderId="4" xfId="0" applyBorder="true" applyFont="true">
      <alignment horizontal="left" vertical="top"/>
      <protection locked="true"/>
    </xf>
    <xf numFmtId="0" fontId="665" fillId="0" borderId="4" xfId="0" applyBorder="true" applyFont="true">
      <alignment horizontal="left" vertical="top"/>
      <protection locked="true"/>
    </xf>
    <xf numFmtId="0" fontId="666" fillId="0" borderId="4" xfId="0" applyBorder="true" applyFont="true">
      <alignment horizontal="left" vertical="top"/>
      <protection locked="true"/>
    </xf>
    <xf numFmtId="0" fontId="667" fillId="0" borderId="0" xfId="0" applyFont="true"/>
    <xf numFmtId="0" fontId="668" fillId="0" borderId="4" xfId="0" applyBorder="true" applyFont="true">
      <alignment horizontal="left" vertical="top"/>
      <protection locked="true"/>
    </xf>
    <xf numFmtId="4" fontId="669" fillId="0" borderId="4" xfId="0" applyBorder="true" applyFont="true" applyNumberFormat="true">
      <alignment horizontal="right" vertical="top"/>
      <protection locked="true"/>
    </xf>
    <xf numFmtId="4" fontId="670" fillId="0" borderId="4" xfId="0" applyBorder="true" applyFont="true" applyNumberFormat="true">
      <alignment horizontal="right" vertical="top"/>
      <protection locked="true"/>
    </xf>
    <xf numFmtId="4" fontId="671" fillId="3" borderId="4" xfId="0" applyFill="true" applyBorder="true" applyFont="true" applyNumberFormat="true">
      <alignment vertical="top"/>
      <protection locked="false"/>
    </xf>
    <xf numFmtId="0" fontId="672" fillId="0" borderId="4" xfId="0" applyBorder="true" applyFont="true">
      <alignment horizontal="left" vertical="top"/>
      <protection locked="true"/>
    </xf>
    <xf numFmtId="0" fontId="673" fillId="0" borderId="4" xfId="0" applyBorder="true" applyFont="true">
      <alignment horizontal="left" vertical="top"/>
      <protection locked="true"/>
    </xf>
    <xf numFmtId="0" fontId="674" fillId="0" borderId="4" xfId="0" applyBorder="true" applyFont="true">
      <alignment horizontal="left" vertical="top"/>
      <protection locked="true"/>
    </xf>
    <xf numFmtId="0" fontId="675" fillId="0" borderId="4" xfId="0" applyBorder="true" applyFont="true">
      <alignment horizontal="left" vertical="top"/>
      <protection locked="true"/>
    </xf>
    <xf numFmtId="0" fontId="676" fillId="0" borderId="4" xfId="0" applyBorder="true" applyFont="true">
      <alignment horizontal="left" vertical="top"/>
      <protection locked="true"/>
    </xf>
    <xf numFmtId="0" fontId="677" fillId="0" borderId="0" xfId="0" applyFont="true"/>
    <xf numFmtId="0" fontId="678" fillId="0" borderId="4" xfId="0" applyBorder="true" applyFont="true">
      <alignment horizontal="left" vertical="top"/>
      <protection locked="true"/>
    </xf>
    <xf numFmtId="4" fontId="679" fillId="0" borderId="4" xfId="0" applyBorder="true" applyFont="true" applyNumberFormat="true">
      <alignment horizontal="right" vertical="top"/>
      <protection locked="true"/>
    </xf>
    <xf numFmtId="4" fontId="680" fillId="0" borderId="4" xfId="0" applyBorder="true" applyFont="true" applyNumberFormat="true">
      <alignment horizontal="right" vertical="top"/>
      <protection locked="true"/>
    </xf>
    <xf numFmtId="4" fontId="681" fillId="3" borderId="4" xfId="0" applyFill="true" applyBorder="true" applyFont="true" applyNumberFormat="true">
      <alignment vertical="top"/>
      <protection locked="false"/>
    </xf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/>
      <protection locked="true"/>
    </xf>
    <xf numFmtId="0" fontId="684" fillId="0" borderId="4" xfId="0" applyBorder="true" applyFont="true">
      <alignment horizontal="left" vertical="top"/>
      <protection locked="true"/>
    </xf>
    <xf numFmtId="0" fontId="685" fillId="0" borderId="4" xfId="0" applyBorder="true" applyFont="true">
      <alignment horizontal="left" vertical="top"/>
      <protection locked="true"/>
    </xf>
    <xf numFmtId="0" fontId="686" fillId="0" borderId="4" xfId="0" applyBorder="true" applyFont="true">
      <alignment horizontal="left" vertical="top"/>
      <protection locked="true"/>
    </xf>
    <xf numFmtId="0" fontId="687" fillId="0" borderId="0" xfId="0" applyFont="true"/>
    <xf numFmtId="0" fontId="688" fillId="0" borderId="4" xfId="0" applyBorder="true" applyFont="true">
      <alignment horizontal="left" vertical="top"/>
      <protection locked="true"/>
    </xf>
    <xf numFmtId="4" fontId="689" fillId="0" borderId="4" xfId="0" applyBorder="true" applyFont="true" applyNumberFormat="true">
      <alignment horizontal="right" vertical="top"/>
      <protection locked="true"/>
    </xf>
    <xf numFmtId="4" fontId="690" fillId="0" borderId="4" xfId="0" applyBorder="true" applyFont="true" applyNumberFormat="true">
      <alignment horizontal="right" vertical="top"/>
      <protection locked="true"/>
    </xf>
    <xf numFmtId="4" fontId="691" fillId="3" borderId="4" xfId="0" applyFill="true" applyBorder="true" applyFont="true" applyNumberFormat="true">
      <alignment vertical="top"/>
      <protection locked="false"/>
    </xf>
    <xf numFmtId="0" fontId="692" fillId="0" borderId="4" xfId="0" applyBorder="true" applyFont="true">
      <alignment horizontal="left" vertical="top"/>
      <protection locked="true"/>
    </xf>
    <xf numFmtId="0" fontId="693" fillId="0" borderId="4" xfId="0" applyBorder="true" applyFont="true">
      <alignment horizontal="left" vertical="top"/>
      <protection locked="true"/>
    </xf>
    <xf numFmtId="0" fontId="694" fillId="0" borderId="4" xfId="0" applyBorder="true" applyFont="true">
      <alignment horizontal="left" vertical="top"/>
      <protection locked="true"/>
    </xf>
    <xf numFmtId="0" fontId="695" fillId="0" borderId="4" xfId="0" applyBorder="true" applyFont="true">
      <alignment horizontal="left" vertical="top"/>
      <protection locked="true"/>
    </xf>
    <xf numFmtId="0" fontId="696" fillId="0" borderId="4" xfId="0" applyBorder="true" applyFont="true">
      <alignment horizontal="left" vertical="top"/>
      <protection locked="true"/>
    </xf>
    <xf numFmtId="0" fontId="697" fillId="0" borderId="0" xfId="0" applyFont="true"/>
    <xf numFmtId="0" fontId="698" fillId="0" borderId="4" xfId="0" applyBorder="true" applyFont="true">
      <alignment horizontal="left" vertical="top"/>
      <protection locked="true"/>
    </xf>
    <xf numFmtId="4" fontId="699" fillId="0" borderId="4" xfId="0" applyBorder="true" applyFont="true" applyNumberFormat="true">
      <alignment horizontal="right" vertical="top"/>
      <protection locked="true"/>
    </xf>
    <xf numFmtId="4" fontId="700" fillId="0" borderId="4" xfId="0" applyBorder="true" applyFont="true" applyNumberFormat="true">
      <alignment horizontal="right" vertical="top"/>
      <protection locked="true"/>
    </xf>
    <xf numFmtId="4" fontId="701" fillId="3" borderId="4" xfId="0" applyFill="true" applyBorder="true" applyFont="true" applyNumberFormat="true">
      <alignment vertical="top"/>
      <protection locked="false"/>
    </xf>
    <xf numFmtId="0" fontId="702" fillId="0" borderId="4" xfId="0" applyBorder="true" applyFont="true">
      <alignment horizontal="left" vertical="top"/>
      <protection locked="true"/>
    </xf>
    <xf numFmtId="0" fontId="703" fillId="0" borderId="4" xfId="0" applyBorder="true" applyFont="true">
      <alignment horizontal="left" vertical="top"/>
      <protection locked="true"/>
    </xf>
    <xf numFmtId="0" fontId="704" fillId="0" borderId="4" xfId="0" applyBorder="true" applyFont="true">
      <alignment horizontal="left" vertical="top"/>
      <protection locked="true"/>
    </xf>
    <xf numFmtId="0" fontId="705" fillId="0" borderId="4" xfId="0" applyBorder="true" applyFont="true">
      <alignment horizontal="left" vertical="top"/>
      <protection locked="true"/>
    </xf>
    <xf numFmtId="0" fontId="706" fillId="0" borderId="4" xfId="0" applyBorder="true" applyFont="true">
      <alignment horizontal="left" vertical="top"/>
      <protection locked="true"/>
    </xf>
    <xf numFmtId="0" fontId="707" fillId="0" borderId="0" xfId="0" applyFont="true"/>
    <xf numFmtId="0" fontId="708" fillId="0" borderId="4" xfId="0" applyBorder="true" applyFont="true">
      <alignment horizontal="left" vertical="top"/>
      <protection locked="true"/>
    </xf>
    <xf numFmtId="4" fontId="709" fillId="0" borderId="4" xfId="0" applyBorder="true" applyFont="true" applyNumberFormat="true">
      <alignment horizontal="right" vertical="top"/>
      <protection locked="true"/>
    </xf>
    <xf numFmtId="4" fontId="710" fillId="0" borderId="4" xfId="0" applyBorder="true" applyFont="true" applyNumberFormat="true">
      <alignment horizontal="right" vertical="top"/>
      <protection locked="true"/>
    </xf>
    <xf numFmtId="4" fontId="711" fillId="0" borderId="4" xfId="0" applyBorder="true" applyFont="true" applyNumberFormat="true">
      <alignment horizontal="right" vertical="top"/>
      <protection locked="true"/>
    </xf>
    <xf numFmtId="0" fontId="712" fillId="0" borderId="4" xfId="0" applyBorder="true" applyFont="true">
      <alignment horizontal="left" vertical="top"/>
      <protection locked="true"/>
    </xf>
    <xf numFmtId="0" fontId="713" fillId="0" borderId="4" xfId="0" applyBorder="true" applyFont="true">
      <alignment horizontal="left" vertical="top"/>
      <protection locked="true"/>
    </xf>
    <xf numFmtId="0" fontId="714" fillId="0" borderId="4" xfId="0" applyBorder="true" applyFont="true">
      <alignment horizontal="left" vertical="top"/>
      <protection locked="true"/>
    </xf>
    <xf numFmtId="0" fontId="715" fillId="0" borderId="4" xfId="0" applyBorder="true" applyFont="true">
      <alignment horizontal="left" vertical="top"/>
      <protection locked="true"/>
    </xf>
    <xf numFmtId="0" fontId="716" fillId="0" borderId="4" xfId="0" applyBorder="true" applyFont="true">
      <alignment horizontal="left" vertical="top"/>
      <protection locked="true"/>
    </xf>
    <xf numFmtId="0" fontId="717" fillId="0" borderId="0" xfId="0" applyFont="true"/>
    <xf numFmtId="0" fontId="718" fillId="0" borderId="4" xfId="0" applyBorder="true" applyFont="true">
      <alignment horizontal="left" vertical="top"/>
      <protection locked="true"/>
    </xf>
    <xf numFmtId="4" fontId="719" fillId="0" borderId="4" xfId="0" applyBorder="true" applyFont="true" applyNumberFormat="true">
      <alignment horizontal="right" vertical="top"/>
      <protection locked="true"/>
    </xf>
    <xf numFmtId="0" fontId="720" fillId="0" borderId="4" xfId="0" applyBorder="true" applyFont="true">
      <alignment horizontal="left" vertical="top"/>
      <protection locked="true"/>
    </xf>
    <xf numFmtId="0" fontId="721" fillId="0" borderId="4" xfId="0" applyBorder="true" applyFont="true">
      <alignment horizontal="left" vertical="top"/>
      <protection locked="true"/>
    </xf>
    <xf numFmtId="0" fontId="722" fillId="0" borderId="4" xfId="0" applyBorder="true" applyFont="true">
      <alignment horizontal="left" vertical="top"/>
      <protection locked="true"/>
    </xf>
    <xf numFmtId="4" fontId="723" fillId="3" borderId="4" xfId="0" applyFill="true" applyBorder="true" applyNumberFormat="true" applyFont="true">
      <alignment vertical="top" horizontal="right"/>
      <protection locked="false"/>
    </xf>
    <xf numFmtId="0" fontId="724" fillId="0" borderId="0" xfId="0" applyFont="true"/>
    <xf numFmtId="0" fontId="725" fillId="0" borderId="4" xfId="0" applyBorder="true" applyFont="true">
      <alignment horizontal="left" vertical="top"/>
      <protection locked="true"/>
    </xf>
    <xf numFmtId="0" fontId="726" fillId="0" borderId="4" xfId="0" applyBorder="true" applyFont="true">
      <alignment horizontal="left" vertical="top"/>
      <protection locked="true"/>
    </xf>
    <xf numFmtId="0" fontId="727" fillId="0" borderId="4" xfId="0" applyBorder="true" applyFont="true">
      <alignment horizontal="left" vertical="top"/>
      <protection locked="true"/>
    </xf>
    <xf numFmtId="4" fontId="728" fillId="3" borderId="4" xfId="0" applyFill="true" applyBorder="true" applyNumberFormat="true" applyFont="true">
      <alignment vertical="top" horizontal="right"/>
      <protection locked="false"/>
    </xf>
    <xf numFmtId="0" fontId="729" fillId="0" borderId="5" xfId="0" applyFont="true" applyBorder="true">
      <alignment horizontal="center" vertical="top"/>
      <protection locked="true"/>
    </xf>
    <xf numFmtId="166" fontId="730" fillId="0" borderId="0" xfId="0" applyFont="true" applyNumberFormat="true">
      <alignment horizontal="center" vertical="top"/>
      <protection locked="true"/>
    </xf>
    <xf numFmtId="0" fontId="731" fillId="0" borderId="0" xfId="0" applyFont="true">
      <alignment horizontal="left" vertical="top"/>
      <protection locked="true"/>
    </xf>
    <xf numFmtId="165" fontId="732" fillId="0" borderId="0" xfId="0" applyFont="true" applyNumberFormat="true">
      <alignment horizontal="left" vertical="top"/>
      <protection locked="true"/>
    </xf>
    <xf numFmtId="168" fontId="733" fillId="0" borderId="0" xfId="0" applyFont="true" applyNumberFormat="true">
      <alignment horizontal="left" vertical="top"/>
      <protection locked="true"/>
    </xf>
    <xf numFmtId="0" fontId="734" fillId="0" borderId="4" xfId="0" applyBorder="true" applyFont="true">
      <alignment horizontal="left" vertical="top"/>
      <protection locked="true"/>
    </xf>
    <xf numFmtId="0" fontId="735" fillId="3" borderId="4" xfId="0" applyFill="true" applyBorder="true" applyFont="true">
      <alignment vertical="top"/>
      <protection locked="false"/>
    </xf>
    <xf numFmtId="0" fontId="736" fillId="0" borderId="4" xfId="0" applyBorder="true" applyFont="true">
      <alignment horizontal="left" vertical="top"/>
      <protection locked="true"/>
    </xf>
    <xf numFmtId="0" fontId="737" fillId="0" borderId="4" xfId="0" applyBorder="true" applyFont="true">
      <alignment horizontal="left" vertical="top"/>
      <protection locked="true"/>
    </xf>
    <xf numFmtId="0" fontId="738" fillId="0" borderId="4" xfId="0" applyBorder="true" applyFont="true">
      <alignment horizontal="left" vertical="top"/>
      <protection locked="true"/>
    </xf>
    <xf numFmtId="0" fontId="739" fillId="0" borderId="4" xfId="0" applyBorder="true" applyFont="true">
      <alignment horizontal="left" vertical="top"/>
      <protection locked="true"/>
    </xf>
    <xf numFmtId="0" fontId="740" fillId="0" borderId="4" xfId="0" applyBorder="true" applyFont="true">
      <alignment horizontal="left" vertical="top"/>
      <protection locked="true"/>
    </xf>
    <xf numFmtId="0" fontId="741" fillId="0" borderId="4" xfId="0" applyBorder="true" applyFont="true">
      <alignment horizontal="left" vertical="top"/>
      <protection locked="true"/>
    </xf>
    <xf numFmtId="0" fontId="742" fillId="0" borderId="4" xfId="0" applyBorder="true" applyFont="true">
      <alignment horizontal="left" vertical="top"/>
      <protection locked="true"/>
    </xf>
    <xf numFmtId="0" fontId="743" fillId="0" borderId="4" xfId="0" applyBorder="true" applyFont="true">
      <alignment horizontal="left" vertical="top"/>
      <protection locked="true"/>
    </xf>
    <xf numFmtId="0" fontId="744" fillId="3" borderId="4" xfId="0" applyFill="true" applyBorder="true" applyFont="true">
      <alignment vertical="top"/>
      <protection locked="false"/>
    </xf>
    <xf numFmtId="0" fontId="745" fillId="0" borderId="4" xfId="0" applyBorder="true" applyFont="true">
      <alignment horizontal="left" vertical="top"/>
      <protection locked="true"/>
    </xf>
    <xf numFmtId="0" fontId="746" fillId="0" borderId="4" xfId="0" applyBorder="true" applyFont="true">
      <alignment horizontal="left" vertical="top"/>
      <protection locked="true"/>
    </xf>
    <xf numFmtId="0" fontId="747" fillId="0" borderId="4" xfId="0" applyBorder="true" applyFont="true">
      <alignment horizontal="left" vertical="top"/>
      <protection locked="true"/>
    </xf>
    <xf numFmtId="0" fontId="748" fillId="0" borderId="4" xfId="0" applyBorder="true" applyFont="true">
      <alignment horizontal="left" vertical="top"/>
      <protection locked="true"/>
    </xf>
    <xf numFmtId="0" fontId="749" fillId="0" borderId="4" xfId="0" applyBorder="true" applyFont="true">
      <alignment horizontal="left" vertical="top"/>
      <protection locked="true"/>
    </xf>
    <xf numFmtId="0" fontId="750" fillId="0" borderId="4" xfId="0" applyBorder="true" applyFont="true">
      <alignment horizontal="left" vertical="top"/>
      <protection locked="true"/>
    </xf>
    <xf numFmtId="0" fontId="751" fillId="0" borderId="4" xfId="0" applyBorder="true" applyFont="true">
      <alignment horizontal="left" vertical="top"/>
      <protection locked="true"/>
    </xf>
    <xf numFmtId="0" fontId="752" fillId="0" borderId="4" xfId="0" applyBorder="true" applyFont="true">
      <alignment horizontal="left" vertical="top"/>
      <protection locked="true"/>
    </xf>
    <xf numFmtId="0" fontId="753" fillId="3" borderId="4" xfId="0" applyFill="true" applyBorder="true" applyFont="true">
      <alignment vertical="top"/>
      <protection locked="false"/>
    </xf>
    <xf numFmtId="0" fontId="754" fillId="0" borderId="4" xfId="0" applyBorder="true" applyFont="true">
      <alignment horizontal="left" vertical="top"/>
      <protection locked="true"/>
    </xf>
    <xf numFmtId="0" fontId="755" fillId="0" borderId="4" xfId="0" applyBorder="true" applyFont="true">
      <alignment horizontal="left" vertical="top"/>
      <protection locked="true"/>
    </xf>
    <xf numFmtId="0" fontId="756" fillId="0" borderId="4" xfId="0" applyBorder="true" applyFont="true">
      <alignment horizontal="left" vertical="top"/>
      <protection locked="true"/>
    </xf>
    <xf numFmtId="0" fontId="757" fillId="0" borderId="4" xfId="0" applyBorder="true" applyFont="true">
      <alignment horizontal="left" vertical="top"/>
      <protection locked="true"/>
    </xf>
    <xf numFmtId="0" fontId="758" fillId="0" borderId="4" xfId="0" applyBorder="true" applyFont="true">
      <alignment horizontal="left" vertical="top"/>
      <protection locked="true"/>
    </xf>
    <xf numFmtId="0" fontId="759" fillId="0" borderId="4" xfId="0" applyBorder="true" applyFont="true">
      <alignment horizontal="left" vertical="top"/>
      <protection locked="true"/>
    </xf>
    <xf numFmtId="0" fontId="760" fillId="0" borderId="4" xfId="0" applyBorder="true" applyFont="true">
      <alignment horizontal="left" vertical="top"/>
      <protection locked="true"/>
    </xf>
    <xf numFmtId="0" fontId="761" fillId="0" borderId="4" xfId="0" applyBorder="true" applyFont="true">
      <alignment horizontal="left" vertical="top"/>
      <protection locked="true"/>
    </xf>
    <xf numFmtId="0" fontId="762" fillId="3" borderId="4" xfId="0" applyFill="true" applyBorder="true" applyFont="true">
      <alignment vertical="top"/>
      <protection locked="false"/>
    </xf>
    <xf numFmtId="0" fontId="763" fillId="0" borderId="4" xfId="0" applyBorder="true" applyFont="true">
      <alignment horizontal="left" vertical="top"/>
      <protection locked="true"/>
    </xf>
    <xf numFmtId="0" fontId="764" fillId="0" borderId="4" xfId="0" applyBorder="true" applyFont="true">
      <alignment horizontal="left" vertical="top"/>
      <protection locked="true"/>
    </xf>
    <xf numFmtId="0" fontId="765" fillId="0" borderId="4" xfId="0" applyBorder="true" applyFont="true">
      <alignment horizontal="left" vertical="top"/>
      <protection locked="true"/>
    </xf>
    <xf numFmtId="0" fontId="766" fillId="0" borderId="4" xfId="0" applyBorder="true" applyFont="true">
      <alignment horizontal="left" vertical="top"/>
      <protection locked="true"/>
    </xf>
    <xf numFmtId="0" fontId="767" fillId="0" borderId="4" xfId="0" applyBorder="true" applyFont="true">
      <alignment horizontal="left" vertical="top"/>
      <protection locked="true"/>
    </xf>
    <xf numFmtId="0" fontId="768" fillId="0" borderId="4" xfId="0" applyBorder="true" applyFont="true">
      <alignment horizontal="left" vertical="top"/>
      <protection locked="true"/>
    </xf>
    <xf numFmtId="0" fontId="769" fillId="0" borderId="4" xfId="0" applyBorder="true" applyFont="true">
      <alignment horizontal="left" vertical="top"/>
      <protection locked="true"/>
    </xf>
    <xf numFmtId="0" fontId="770" fillId="0" borderId="4" xfId="0" applyBorder="true" applyFont="true">
      <alignment horizontal="left" vertical="top"/>
      <protection locked="true"/>
    </xf>
    <xf numFmtId="172" fontId="771" fillId="0" borderId="4" xfId="0" applyBorder="true" applyFont="true" applyNumberFormat="true">
      <alignment horizontal="right" vertical="top"/>
      <protection locked="true"/>
    </xf>
    <xf numFmtId="0" fontId="772" fillId="0" borderId="4" xfId="0" applyBorder="true" applyFont="true">
      <alignment horizontal="left" vertical="top"/>
      <protection locked="true"/>
    </xf>
    <xf numFmtId="172" fontId="773" fillId="0" borderId="4" xfId="0" applyBorder="true" applyFont="true" applyNumberFormat="true">
      <alignment horizontal="right" vertical="top"/>
      <protection locked="true"/>
    </xf>
    <xf numFmtId="0" fontId="774" fillId="0" borderId="5" xfId="0" applyFont="true" applyBorder="true">
      <alignment horizontal="center" vertical="top"/>
      <protection locked="true"/>
    </xf>
    <xf numFmtId="166" fontId="775" fillId="0" borderId="0" xfId="0" applyFont="true" applyNumberFormat="true">
      <alignment horizontal="center" vertical="top"/>
      <protection locked="true"/>
    </xf>
    <xf numFmtId="4" fontId="776" fillId="0" borderId="4" xfId="0" applyBorder="true" applyFont="true" applyNumberFormat="true">
      <alignment horizontal="right" vertical="top"/>
      <protection locked="true"/>
    </xf>
    <xf numFmtId="4" fontId="777" fillId="0" borderId="4" xfId="0" applyBorder="true" applyFont="true" applyNumberFormat="true">
      <alignment horizontal="right" vertical="top"/>
      <protection locked="true"/>
    </xf>
    <xf numFmtId="172" fontId="778" fillId="0" borderId="4" xfId="0" applyBorder="true" applyFont="true" applyNumberFormat="true">
      <alignment horizontal="right" vertical="top"/>
      <protection locked="true"/>
    </xf>
    <xf numFmtId="172" fontId="779" fillId="0" borderId="4" xfId="0" applyBorder="true" applyFont="true" applyNumberFormat="true">
      <alignment horizontal="right" vertical="top"/>
      <protection locked="true"/>
    </xf>
    <xf numFmtId="4" fontId="780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SUM(K9:K27)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2.88</v>
      </c>
      <c r="E9" s="26" t="n">
        <v>333.61</v>
      </c>
      <c r="F9" s="27" t="n">
        <v>20.19</v>
      </c>
      <c r="G9" s="28" t="n">
        <v>400.97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2420.13</v>
      </c>
      <c r="E10" s="38" t="n">
        <v>0.34</v>
      </c>
      <c r="F10" s="39" t="n">
        <v>20.19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13.0</v>
      </c>
      <c r="E11" s="50" t="n">
        <v>211.11</v>
      </c>
      <c r="F11" s="51" t="n">
        <v>20.19</v>
      </c>
      <c r="G11" s="52" t="n">
        <v>253.73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47</v>
      </c>
      <c r="D12" s="61" t="n">
        <v>1.72</v>
      </c>
      <c r="E12" s="62" t="n">
        <v>58.29</v>
      </c>
      <c r="F12" s="63" t="n">
        <v>20.19</v>
      </c>
      <c r="G12" s="64" t="n">
        <v>70.06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50</v>
      </c>
      <c r="D13" s="73" t="n">
        <v>11.18</v>
      </c>
      <c r="E13" s="74" t="n">
        <v>6.27</v>
      </c>
      <c r="F13" s="75" t="n">
        <v>20.19</v>
      </c>
      <c r="G13" s="76" t="n">
        <v>7.54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51</v>
      </c>
      <c r="B14" s="83" t="s">
        <v>52</v>
      </c>
      <c r="C14" s="84" t="s">
        <v>53</v>
      </c>
      <c r="D14" s="85" t="n">
        <v>113.5</v>
      </c>
      <c r="E14" s="86" t="n">
        <v>5.74</v>
      </c>
      <c r="F14" s="87" t="n">
        <v>20.19</v>
      </c>
      <c r="G14" s="88" t="n">
        <v>6.9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54</v>
      </c>
      <c r="B15" s="95" t="s">
        <v>55</v>
      </c>
      <c r="C15" s="96" t="s">
        <v>50</v>
      </c>
      <c r="D15" s="97" t="n">
        <v>265.59</v>
      </c>
      <c r="E15" s="98" t="n">
        <v>2.11</v>
      </c>
      <c r="F15" s="99" t="n">
        <v>20.19</v>
      </c>
      <c r="G15" s="100" t="n">
        <v>2.54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56</v>
      </c>
      <c r="B16" s="107" t="s">
        <v>57</v>
      </c>
      <c r="C16" s="108" t="s">
        <v>53</v>
      </c>
      <c r="D16" s="109" t="n">
        <v>10.24</v>
      </c>
      <c r="E16" s="110" t="n">
        <v>173.21</v>
      </c>
      <c r="F16" s="111" t="n">
        <v>20.19</v>
      </c>
      <c r="G16" s="112" t="n">
        <v>208.18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60</v>
      </c>
      <c r="D17" s="121" t="n">
        <v>16.0</v>
      </c>
      <c r="E17" s="122" t="n">
        <v>28.3</v>
      </c>
      <c r="F17" s="123" t="n">
        <v>20.19</v>
      </c>
      <c r="G17" s="124" t="n">
        <v>34.01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61</v>
      </c>
      <c r="B18" s="131" t="s">
        <v>62</v>
      </c>
      <c r="C18" s="132" t="s">
        <v>63</v>
      </c>
      <c r="D18" s="133" t="n">
        <v>16.0</v>
      </c>
      <c r="E18" s="134" t="n">
        <v>39.5</v>
      </c>
      <c r="F18" s="135" t="n">
        <v>20.19</v>
      </c>
      <c r="G18" s="136" t="n">
        <v>47.48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64</v>
      </c>
      <c r="B19" s="143" t="s">
        <v>65</v>
      </c>
      <c r="C19" s="144" t="s">
        <v>60</v>
      </c>
      <c r="D19" s="145" t="n">
        <v>116.0</v>
      </c>
      <c r="E19" s="146" t="n">
        <v>39.51</v>
      </c>
      <c r="F19" s="147" t="n">
        <v>20.19</v>
      </c>
      <c r="G19" s="148" t="n">
        <v>47.49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66</v>
      </c>
      <c r="B20" s="155" t="s">
        <v>67</v>
      </c>
      <c r="C20" s="156" t="s">
        <v>63</v>
      </c>
      <c r="D20" s="157" t="n">
        <v>116.0</v>
      </c>
      <c r="E20" s="158" t="n">
        <v>50.68</v>
      </c>
      <c r="F20" s="159" t="n">
        <v>20.19</v>
      </c>
      <c r="G20" s="160" t="n">
        <v>60.91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68</v>
      </c>
      <c r="B21" s="167" t="s">
        <v>69</v>
      </c>
      <c r="C21" s="168" t="s">
        <v>70</v>
      </c>
      <c r="D21" s="169" t="n">
        <v>60.96</v>
      </c>
      <c r="E21" s="170" t="n">
        <v>7.0</v>
      </c>
      <c r="F21" s="171" t="n">
        <v>20.19</v>
      </c>
      <c r="G21" s="172" t="n">
        <v>8.41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71</v>
      </c>
      <c r="B22" s="179" t="s">
        <v>72</v>
      </c>
      <c r="C22" s="180" t="s">
        <v>53</v>
      </c>
      <c r="D22" s="181" t="n">
        <v>100.96</v>
      </c>
      <c r="E22" s="182" t="n">
        <v>5.33</v>
      </c>
      <c r="F22" s="183" t="n">
        <v>20.19</v>
      </c>
      <c r="G22" s="184" t="n">
        <v>6.41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73</v>
      </c>
      <c r="B23" s="191" t="s">
        <v>74</v>
      </c>
      <c r="C23" s="192" t="s">
        <v>53</v>
      </c>
      <c r="D23" s="193" t="n">
        <v>77.66</v>
      </c>
      <c r="E23" s="194" t="n">
        <v>1.44</v>
      </c>
      <c r="F23" s="195" t="n">
        <v>20.19</v>
      </c>
      <c r="G23" s="196" t="n">
        <v>1.73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75</v>
      </c>
      <c r="B24" s="203" t="s">
        <v>76</v>
      </c>
      <c r="C24" s="204" t="s">
        <v>50</v>
      </c>
      <c r="D24" s="205" t="n">
        <v>706.72</v>
      </c>
      <c r="E24" s="206" t="n">
        <v>2.11</v>
      </c>
      <c r="F24" s="207" t="n">
        <v>20.19</v>
      </c>
      <c r="G24" s="208" t="n">
        <v>2.54</v>
      </c>
      <c r="H24" s="209"/>
      <c r="I24" s="210">
        <f>ROUND('BDI principal'!D14,2)</f>
      </c>
      <c r="J24" s="211">
        <f>ROUND((ROUND(H24,2)*I24/100)+ROUND(H24,2),2)</f>
      </c>
      <c r="K24" s="212">
        <f>ROUND(D24*J24,2)</f>
      </c>
      <c r="L24" s="213" t="s">
        <v>23</v>
      </c>
    </row>
    <row r="25">
      <c r="A25" s="214" t="s">
        <v>77</v>
      </c>
      <c r="B25" s="215" t="s">
        <v>78</v>
      </c>
      <c r="C25" s="216" t="s">
        <v>44</v>
      </c>
      <c r="D25" s="217" t="n">
        <v>31.0</v>
      </c>
      <c r="E25" s="218" t="n">
        <v>365.42</v>
      </c>
      <c r="F25" s="219" t="n">
        <v>20.19</v>
      </c>
      <c r="G25" s="220" t="n">
        <v>439.2</v>
      </c>
      <c r="H25" s="221"/>
      <c r="I25" s="222">
        <f>ROUND('BDI principal'!D14,2)</f>
      </c>
      <c r="J25" s="223">
        <f>ROUND((ROUND(H25,2)*I25/100)+ROUND(H25,2),2)</f>
      </c>
      <c r="K25" s="224">
        <f>ROUND(D25*J25,2)</f>
      </c>
      <c r="L25" s="225" t="s">
        <v>23</v>
      </c>
    </row>
    <row r="26">
      <c r="A26" s="226" t="s">
        <v>79</v>
      </c>
      <c r="B26" s="227" t="s">
        <v>80</v>
      </c>
      <c r="C26" s="228" t="s">
        <v>44</v>
      </c>
      <c r="D26" s="229" t="n">
        <v>31.0</v>
      </c>
      <c r="E26" s="230" t="n">
        <v>956.01</v>
      </c>
      <c r="F26" s="231" t="n">
        <v>20.19</v>
      </c>
      <c r="G26" s="232" t="n">
        <v>1149.03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81</v>
      </c>
      <c r="B27" s="239" t="s">
        <v>82</v>
      </c>
      <c r="C27" s="240" t="s">
        <v>39</v>
      </c>
      <c r="D27" s="241" t="n">
        <v>2420.13</v>
      </c>
      <c r="E27" s="242" t="n">
        <v>0.98</v>
      </c>
      <c r="F27" s="243" t="n">
        <v>20.19</v>
      </c>
      <c r="G27" s="244" t="n">
        <v>1.18</v>
      </c>
      <c r="H27" s="245"/>
      <c r="I27" s="246">
        <f>ROUND('BDI principal'!D14,2)</f>
      </c>
      <c r="J27" s="247">
        <f>ROUND((ROUND(H27,2)*I27/100)+ROUND(H27,2),2)</f>
      </c>
      <c r="K27" s="248">
        <f>ROUND(D27*J27,2)</f>
      </c>
      <c r="L27" s="249" t="s">
        <v>23</v>
      </c>
    </row>
    <row r="28">
      <c r="A28" s="250" t="s">
        <v>83</v>
      </c>
      <c r="B28" s="251" t="s">
        <v>84</v>
      </c>
      <c r="C28" s="252"/>
      <c r="D28" s="253"/>
      <c r="E28" s="254"/>
      <c r="F28" s="255"/>
      <c r="G28" s="256"/>
      <c r="H28" s="257"/>
      <c r="I28" s="258"/>
      <c r="J28" s="259"/>
      <c r="K28" s="260">
        <f>SUM(K29:K33)</f>
      </c>
      <c r="L28" s="261" t="s">
        <v>36</v>
      </c>
    </row>
    <row r="29">
      <c r="A29" s="262" t="s">
        <v>85</v>
      </c>
      <c r="B29" s="263" t="s">
        <v>86</v>
      </c>
      <c r="C29" s="264" t="s">
        <v>53</v>
      </c>
      <c r="D29" s="265" t="n">
        <v>242.01</v>
      </c>
      <c r="E29" s="266" t="n">
        <v>5.74</v>
      </c>
      <c r="F29" s="267" t="n">
        <v>20.19</v>
      </c>
      <c r="G29" s="268" t="n">
        <v>6.9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87</v>
      </c>
      <c r="B30" s="275" t="s">
        <v>88</v>
      </c>
      <c r="C30" s="276" t="s">
        <v>50</v>
      </c>
      <c r="D30" s="277" t="n">
        <v>566.3</v>
      </c>
      <c r="E30" s="278" t="n">
        <v>2.11</v>
      </c>
      <c r="F30" s="279" t="n">
        <v>20.19</v>
      </c>
      <c r="G30" s="280" t="n">
        <v>2.54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89</v>
      </c>
      <c r="B31" s="287" t="s">
        <v>90</v>
      </c>
      <c r="C31" s="288" t="s">
        <v>53</v>
      </c>
      <c r="D31" s="289" t="n">
        <v>242.01</v>
      </c>
      <c r="E31" s="290" t="n">
        <v>6.92</v>
      </c>
      <c r="F31" s="291" t="n">
        <v>20.19</v>
      </c>
      <c r="G31" s="292" t="n">
        <v>8.32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91</v>
      </c>
      <c r="B32" s="299" t="s">
        <v>92</v>
      </c>
      <c r="C32" s="300" t="s">
        <v>50</v>
      </c>
      <c r="D32" s="301" t="n">
        <v>2420.1</v>
      </c>
      <c r="E32" s="302" t="n">
        <v>2.11</v>
      </c>
      <c r="F32" s="303" t="n">
        <v>20.19</v>
      </c>
      <c r="G32" s="304" t="n">
        <v>2.54</v>
      </c>
      <c r="H32" s="305"/>
      <c r="I32" s="306">
        <f>ROUND('BDI principal'!D14,2)</f>
      </c>
      <c r="J32" s="307">
        <f>ROUND((ROUND(H32,2)*I32/100)+ROUND(H32,2),2)</f>
      </c>
      <c r="K32" s="308">
        <f>ROUND(D32*J32,2)</f>
      </c>
      <c r="L32" s="309" t="s">
        <v>23</v>
      </c>
    </row>
    <row r="33">
      <c r="A33" s="310" t="s">
        <v>93</v>
      </c>
      <c r="B33" s="311" t="s">
        <v>74</v>
      </c>
      <c r="C33" s="312" t="s">
        <v>53</v>
      </c>
      <c r="D33" s="313" t="n">
        <v>242.01</v>
      </c>
      <c r="E33" s="314" t="n">
        <v>1.44</v>
      </c>
      <c r="F33" s="315" t="n">
        <v>20.19</v>
      </c>
      <c r="G33" s="316" t="n">
        <v>1.73</v>
      </c>
      <c r="H33" s="317"/>
      <c r="I33" s="318">
        <f>ROUND('BDI principal'!D14,2)</f>
      </c>
      <c r="J33" s="319">
        <f>ROUND((ROUND(H33,2)*I33/100)+ROUND(H33,2),2)</f>
      </c>
      <c r="K33" s="320">
        <f>ROUND(D33*J33,2)</f>
      </c>
      <c r="L33" s="321" t="s">
        <v>23</v>
      </c>
    </row>
    <row r="34">
      <c r="A34" s="322" t="s">
        <v>94</v>
      </c>
      <c r="B34" s="323" t="s">
        <v>95</v>
      </c>
      <c r="C34" s="324"/>
      <c r="D34" s="325"/>
      <c r="E34" s="326"/>
      <c r="F34" s="327"/>
      <c r="G34" s="328"/>
      <c r="H34" s="329"/>
      <c r="I34" s="330"/>
      <c r="J34" s="331"/>
      <c r="K34" s="332">
        <f>SUM(K35:K36)</f>
      </c>
      <c r="L34" s="333" t="s">
        <v>36</v>
      </c>
    </row>
    <row r="35">
      <c r="A35" s="334" t="s">
        <v>96</v>
      </c>
      <c r="B35" s="335" t="s">
        <v>97</v>
      </c>
      <c r="C35" s="336" t="s">
        <v>39</v>
      </c>
      <c r="D35" s="337" t="n">
        <v>2389.85</v>
      </c>
      <c r="E35" s="338" t="n">
        <v>68.97</v>
      </c>
      <c r="F35" s="339" t="n">
        <v>20.19</v>
      </c>
      <c r="G35" s="340" t="n">
        <v>82.9</v>
      </c>
      <c r="H35" s="341"/>
      <c r="I35" s="342">
        <f>ROUND('BDI principal'!D14,2)</f>
      </c>
      <c r="J35" s="343">
        <f>ROUND((ROUND(H35,2)*I35/100)+ROUND(H35,2),2)</f>
      </c>
      <c r="K35" s="344">
        <f>ROUND(D35*J35,2)</f>
      </c>
      <c r="L35" s="345" t="s">
        <v>23</v>
      </c>
    </row>
    <row r="36">
      <c r="A36" s="346" t="s">
        <v>98</v>
      </c>
      <c r="B36" s="347" t="s">
        <v>99</v>
      </c>
      <c r="C36" s="348" t="s">
        <v>63</v>
      </c>
      <c r="D36" s="349" t="n">
        <v>99.35</v>
      </c>
      <c r="E36" s="350" t="n">
        <v>156.25</v>
      </c>
      <c r="F36" s="351" t="n">
        <v>20.19</v>
      </c>
      <c r="G36" s="352" t="n">
        <v>187.8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100</v>
      </c>
      <c r="B37" s="359" t="s">
        <v>101</v>
      </c>
      <c r="C37" s="360"/>
      <c r="D37" s="361"/>
      <c r="E37" s="362"/>
      <c r="F37" s="363"/>
      <c r="G37" s="364"/>
      <c r="H37" s="365"/>
      <c r="I37" s="366"/>
      <c r="J37" s="367"/>
      <c r="K37" s="368">
        <f>SUM(K38:K38)</f>
      </c>
      <c r="L37" s="369" t="s">
        <v>36</v>
      </c>
    </row>
    <row r="38">
      <c r="A38" s="370" t="s">
        <v>102</v>
      </c>
      <c r="B38" s="371" t="s">
        <v>103</v>
      </c>
      <c r="C38" s="372" t="s">
        <v>63</v>
      </c>
      <c r="D38" s="373" t="n">
        <v>753.0</v>
      </c>
      <c r="E38" s="374" t="n">
        <v>47.55</v>
      </c>
      <c r="F38" s="375" t="n">
        <v>20.19</v>
      </c>
      <c r="G38" s="376" t="n">
        <v>57.15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104</v>
      </c>
      <c r="B39" s="383" t="s">
        <v>105</v>
      </c>
      <c r="C39" s="384"/>
      <c r="D39" s="385"/>
      <c r="E39" s="386"/>
      <c r="F39" s="387"/>
      <c r="G39" s="388"/>
      <c r="H39" s="389"/>
      <c r="I39" s="390"/>
      <c r="J39" s="391"/>
      <c r="K39" s="392">
        <f>SUM(K40:K44)</f>
      </c>
      <c r="L39" s="393" t="s">
        <v>36</v>
      </c>
    </row>
    <row r="40">
      <c r="A40" s="394" t="s">
        <v>106</v>
      </c>
      <c r="B40" s="395" t="s">
        <v>107</v>
      </c>
      <c r="C40" s="396" t="s">
        <v>39</v>
      </c>
      <c r="D40" s="397" t="n">
        <v>680.01</v>
      </c>
      <c r="E40" s="398" t="n">
        <v>22.89</v>
      </c>
      <c r="F40" s="399" t="n">
        <v>20.19</v>
      </c>
      <c r="G40" s="400" t="n">
        <v>27.51</v>
      </c>
      <c r="H40" s="401"/>
      <c r="I40" s="402">
        <f>ROUND('BDI principal'!D14,2)</f>
      </c>
      <c r="J40" s="403">
        <f>ROUND((ROUND(H40,2)*I40/100)+ROUND(H40,2),2)</f>
      </c>
      <c r="K40" s="404">
        <f>ROUND(D40*J40,2)</f>
      </c>
      <c r="L40" s="405" t="s">
        <v>23</v>
      </c>
    </row>
    <row r="41">
      <c r="A41" s="406" t="s">
        <v>108</v>
      </c>
      <c r="B41" s="407" t="s">
        <v>109</v>
      </c>
      <c r="C41" s="408" t="s">
        <v>53</v>
      </c>
      <c r="D41" s="409" t="n">
        <v>0.12</v>
      </c>
      <c r="E41" s="410" t="n">
        <v>399.75</v>
      </c>
      <c r="F41" s="411" t="n">
        <v>20.19</v>
      </c>
      <c r="G41" s="412" t="n">
        <v>480.46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110</v>
      </c>
      <c r="B42" s="419" t="s">
        <v>111</v>
      </c>
      <c r="C42" s="420" t="s">
        <v>53</v>
      </c>
      <c r="D42" s="421" t="n">
        <v>0.12</v>
      </c>
      <c r="E42" s="422" t="n">
        <v>80.86</v>
      </c>
      <c r="F42" s="423" t="n">
        <v>20.19</v>
      </c>
      <c r="G42" s="424" t="n">
        <v>97.19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112</v>
      </c>
      <c r="B43" s="431" t="s">
        <v>113</v>
      </c>
      <c r="C43" s="432" t="s">
        <v>44</v>
      </c>
      <c r="D43" s="433" t="n">
        <v>10.0</v>
      </c>
      <c r="E43" s="434" t="n">
        <v>211.34</v>
      </c>
      <c r="F43" s="435" t="n">
        <v>20.19</v>
      </c>
      <c r="G43" s="436" t="n">
        <v>254.01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114</v>
      </c>
      <c r="B44" s="443" t="s">
        <v>115</v>
      </c>
      <c r="C44" s="444" t="s">
        <v>44</v>
      </c>
      <c r="D44" s="445" t="n">
        <v>10.0</v>
      </c>
      <c r="E44" s="446" t="n">
        <v>364.16</v>
      </c>
      <c r="F44" s="447" t="n">
        <v>20.19</v>
      </c>
      <c r="G44" s="448" t="n">
        <v>437.68</v>
      </c>
      <c r="H44" s="449"/>
      <c r="I44" s="450">
        <f>ROUND('BDI principal'!D14,2)</f>
      </c>
      <c r="J44" s="451">
        <f>ROUND((ROUND(H44,2)*I44/100)+ROUND(H44,2),2)</f>
      </c>
      <c r="K44" s="452">
        <f>ROUND(D44*J44,2)</f>
      </c>
      <c r="L44" s="453" t="s">
        <v>23</v>
      </c>
    </row>
    <row r="45">
      <c r="A45" s="454" t="s">
        <v>116</v>
      </c>
      <c r="B45"/>
      <c r="C45"/>
      <c r="D45"/>
      <c r="E45"/>
      <c r="F45"/>
      <c r="G45"/>
      <c r="H45"/>
      <c r="I45"/>
      <c r="J45" s="455">
        <f>K8+K28+K34+K37+K39</f>
      </c>
      <c r="K45"/>
    </row>
    <row r="55">
      <c r="E55" s="456">
        <f>DADOS!C11</f>
      </c>
      <c r="F55" s="456"/>
      <c r="G55" s="456"/>
      <c r="H55" s="456"/>
      <c r="I55" s="456"/>
    </row>
    <row r="56">
      <c r="E56" s="45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8:H28"/>
    <mergeCell ref="B34:H34"/>
    <mergeCell ref="B37:H37"/>
    <mergeCell ref="B39:H39"/>
    <mergeCell ref="A45:I45"/>
    <mergeCell ref="J45:K45"/>
    <mergeCell ref="E55:I55"/>
    <mergeCell ref="E56:I56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  <col min="12" max="12" customWidth="true" width="15.0" collapsed="false"/>
    <col min="13" max="13" customWidth="true" width="15.0" collapsed="false"/>
  </cols>
  <sheetData>
    <row r="1">
      <c r="A1" s="458" t="s">
        <v>0</v>
      </c>
    </row>
    <row r="2">
      <c r="A2" s="458" t="s">
        <v>16</v>
      </c>
    </row>
    <row r="3">
      <c r="A3" s="458" t="s">
        <v>17</v>
      </c>
      <c r="B3" s="458" t="s">
        <f>DADOS!C3</f>
      </c>
    </row>
    <row r="4">
      <c r="A4" s="458" t="s">
        <v>18</v>
      </c>
      <c r="B4" s="458" t="s">
        <f>DADOS!C7</f>
      </c>
      <c r="G4" s="458" t="s">
        <v>19</v>
      </c>
      <c r="H4" s="460">
        <f>DADOS!C9</f>
      </c>
    </row>
    <row r="5">
      <c r="A5" s="458" t="s">
        <v>20</v>
      </c>
      <c r="B5" s="459">
        <f>DADOS!C8</f>
      </c>
      <c r="C5" s="458" t="s">
        <v>9</v>
      </c>
      <c r="D5" s="458" t="s">
        <v>21</v>
      </c>
      <c r="E5" s="458" t="s">
        <f>DADOS!C13</f>
      </c>
      <c r="F5" s="458" t="s">
        <v>9</v>
      </c>
      <c r="G5" s="458" t="s">
        <v>9</v>
      </c>
      <c r="H5" s="458" t="s">
        <v>22</v>
      </c>
      <c r="I5" s="458" t="s">
        <f>DADOS!C14</f>
      </c>
    </row>
    <row r="7">
      <c r="A7" s="461" t="s">
        <v>23</v>
      </c>
      <c r="B7" s="462" t="s">
        <v>36</v>
      </c>
      <c r="C7" s="463" t="s">
        <v>33</v>
      </c>
      <c r="D7" s="464" t="s">
        <v>117</v>
      </c>
      <c r="E7" s="465" t="s">
        <v>118</v>
      </c>
      <c r="F7" s="466" t="s">
        <v>119</v>
      </c>
      <c r="G7" s="467" t="s">
        <v>120</v>
      </c>
      <c r="H7" s="468" t="s">
        <v>121</v>
      </c>
      <c r="I7" s="469" t="s">
        <v>122</v>
      </c>
      <c r="J7" s="470" t="s">
        <v>123</v>
      </c>
      <c r="K7" s="471" t="s">
        <v>124</v>
      </c>
      <c r="L7" s="472" t="s">
        <v>125</v>
      </c>
      <c r="M7" s="473" t="s">
        <v>126</v>
      </c>
    </row>
    <row r="8">
      <c r="A8" s="474" t="s">
        <v>34</v>
      </c>
      <c r="B8" s="475" t="s">
        <v>35</v>
      </c>
      <c r="C8" s="780">
        <f>Orçamento!K8</f>
      </c>
      <c r="D8" s="476" t="n">
        <v>90.0</v>
      </c>
      <c r="E8" s="477">
        <f>C8*D8/100</f>
      </c>
      <c r="F8" s="478" t="n">
        <v>0.0</v>
      </c>
      <c r="G8" s="479">
        <f>C8*F8/100</f>
      </c>
      <c r="H8" s="480" t="n">
        <v>0.0</v>
      </c>
      <c r="I8" s="481">
        <f>C8*H8/100</f>
      </c>
      <c r="J8" s="482" t="n">
        <v>10.0</v>
      </c>
      <c r="K8" s="483">
        <f>C8*J8/100</f>
      </c>
      <c r="L8" s="484">
        <f>D8+F8+H8+J8</f>
      </c>
      <c r="M8" s="485">
        <f>E8+G8+I8+K8</f>
      </c>
    </row>
    <row r="9">
      <c r="A9" s="486" t="s">
        <v>83</v>
      </c>
      <c r="B9" s="487" t="s">
        <v>84</v>
      </c>
      <c r="C9" s="780">
        <f>Orçamento!K28</f>
      </c>
      <c r="D9" s="488" t="n">
        <v>50.0</v>
      </c>
      <c r="E9" s="489">
        <f>C9*D9/100</f>
      </c>
      <c r="F9" s="490" t="n">
        <v>50.0</v>
      </c>
      <c r="G9" s="491">
        <f>C9*F9/100</f>
      </c>
      <c r="H9" s="492" t="n">
        <v>0.0</v>
      </c>
      <c r="I9" s="493">
        <f>C9*H9/100</f>
      </c>
      <c r="J9" s="494" t="n">
        <v>0.0</v>
      </c>
      <c r="K9" s="495">
        <f>C9*J9/100</f>
      </c>
      <c r="L9" s="496">
        <f>D9+F9+H9+J9</f>
      </c>
      <c r="M9" s="497">
        <f>E9+G9+I9+K9</f>
      </c>
    </row>
    <row r="10">
      <c r="A10" s="498" t="s">
        <v>94</v>
      </c>
      <c r="B10" s="499" t="s">
        <v>95</v>
      </c>
      <c r="C10" s="780">
        <f>Orçamento!K34</f>
      </c>
      <c r="D10" s="500" t="n">
        <v>0.0</v>
      </c>
      <c r="E10" s="501">
        <f>C10*D10/100</f>
      </c>
      <c r="F10" s="502" t="n">
        <v>25.0</v>
      </c>
      <c r="G10" s="503">
        <f>C10*F10/100</f>
      </c>
      <c r="H10" s="504" t="n">
        <v>50.0</v>
      </c>
      <c r="I10" s="505">
        <f>C10*H10/100</f>
      </c>
      <c r="J10" s="506" t="n">
        <v>25.0</v>
      </c>
      <c r="K10" s="507">
        <f>C10*J10/100</f>
      </c>
      <c r="L10" s="508">
        <f>D10+F10+H10+J10</f>
      </c>
      <c r="M10" s="509">
        <f>E10+G10+I10+K10</f>
      </c>
    </row>
    <row r="11">
      <c r="A11" s="510" t="s">
        <v>100</v>
      </c>
      <c r="B11" s="511" t="s">
        <v>101</v>
      </c>
      <c r="C11" s="780">
        <f>Orçamento!K37</f>
      </c>
      <c r="D11" s="512" t="n">
        <v>0.0</v>
      </c>
      <c r="E11" s="513">
        <f>C11*D11/100</f>
      </c>
      <c r="F11" s="514" t="n">
        <v>50.0</v>
      </c>
      <c r="G11" s="515">
        <f>C11*F11/100</f>
      </c>
      <c r="H11" s="516" t="n">
        <v>50.0</v>
      </c>
      <c r="I11" s="517">
        <f>C11*H11/100</f>
      </c>
      <c r="J11" s="518" t="n">
        <v>0.0</v>
      </c>
      <c r="K11" s="519">
        <f>C11*J11/100</f>
      </c>
      <c r="L11" s="520">
        <f>D11+F11+H11+J11</f>
      </c>
      <c r="M11" s="521">
        <f>E11+G11+I11+K11</f>
      </c>
    </row>
    <row r="12">
      <c r="A12" s="522" t="s">
        <v>104</v>
      </c>
      <c r="B12" s="523" t="s">
        <v>105</v>
      </c>
      <c r="C12" s="780">
        <f>Orçamento!K39</f>
      </c>
      <c r="D12" s="524" t="n">
        <v>0.0</v>
      </c>
      <c r="E12" s="525">
        <f>C12*D12/100</f>
      </c>
      <c r="F12" s="526" t="n">
        <v>0.0</v>
      </c>
      <c r="G12" s="527">
        <f>C12*F12/100</f>
      </c>
      <c r="H12" s="528" t="n">
        <v>0.0</v>
      </c>
      <c r="I12" s="529">
        <f>C12*H12/100</f>
      </c>
      <c r="J12" s="530" t="n">
        <v>100.0</v>
      </c>
      <c r="K12" s="531">
        <f>C12*J12/100</f>
      </c>
      <c r="L12" s="532">
        <f>D12+F12+H12+J12</f>
      </c>
      <c r="M12" s="533">
        <f>E12+G12+I12+K12</f>
      </c>
    </row>
    <row r="13">
      <c r="A13" s="534" t="s">
        <v>127</v>
      </c>
      <c r="B13" s="535"/>
      <c r="C13" s="536">
        <f>SUM(C8:C12)</f>
      </c>
      <c r="D13" s="537">
        <f>SUM(E8:E12)</f>
      </c>
      <c r="E13" s="538"/>
      <c r="F13" s="539">
        <f>SUM(G8:G12)</f>
      </c>
      <c r="G13" s="540"/>
      <c r="H13" s="541">
        <f>SUM(I8:I12)</f>
      </c>
      <c r="I13" s="542"/>
      <c r="J13" s="543">
        <f>SUM(K8:K12)</f>
      </c>
      <c r="K13" s="544"/>
      <c r="L13" s="545">
        <f>(M13/C13)*100</f>
      </c>
      <c r="M13" s="546">
        <f>SUM(M8:M12)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J13:K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547" t="s">
        <v>0</v>
      </c>
    </row>
    <row r="2">
      <c r="A2" s="547" t="s">
        <v>16</v>
      </c>
    </row>
    <row r="3">
      <c r="A3" s="547" t="s">
        <v>17</v>
      </c>
      <c r="B3" s="547" t="s">
        <f>DADOS!C3</f>
      </c>
    </row>
    <row r="4">
      <c r="A4" s="547" t="s">
        <v>18</v>
      </c>
      <c r="B4" s="547" t="s">
        <f>DADOS!C7</f>
      </c>
      <c r="G4" s="547" t="s">
        <v>19</v>
      </c>
      <c r="H4" s="549">
        <f>DADOS!C9</f>
      </c>
    </row>
    <row r="5">
      <c r="A5" s="547" t="s">
        <v>20</v>
      </c>
      <c r="B5" s="548">
        <f>DADOS!C8</f>
      </c>
      <c r="C5" s="547" t="s">
        <v>9</v>
      </c>
      <c r="D5" s="547" t="s">
        <v>21</v>
      </c>
      <c r="E5" s="547" t="s">
        <f>DADOS!C13</f>
      </c>
      <c r="F5" s="547" t="s">
        <v>9</v>
      </c>
      <c r="G5" s="547" t="s">
        <v>9</v>
      </c>
      <c r="H5" s="547" t="s">
        <v>22</v>
      </c>
      <c r="I5" s="547" t="s">
        <f>DADOS!C14</f>
      </c>
    </row>
    <row r="7">
      <c r="A7" s="550" t="s">
        <v>23</v>
      </c>
      <c r="B7" s="551" t="s">
        <v>128</v>
      </c>
      <c r="C7" s="552" t="s">
        <v>129</v>
      </c>
      <c r="D7" s="553" t="s">
        <v>130</v>
      </c>
      <c r="E7" s="554" t="s">
        <v>131</v>
      </c>
      <c r="F7" s="555"/>
      <c r="G7" s="556"/>
      <c r="H7" s="557"/>
      <c r="I7" s="558"/>
    </row>
    <row r="8">
      <c r="A8" s="559" t="s">
        <v>132</v>
      </c>
      <c r="B8" s="560" t="n">
        <v>3.8</v>
      </c>
      <c r="C8" s="561" t="n">
        <v>4.67</v>
      </c>
      <c r="D8" s="562" t="n">
        <v>3.8</v>
      </c>
      <c r="E8" s="563" t="s">
        <v>133</v>
      </c>
      <c r="F8" s="564"/>
      <c r="G8" s="565"/>
      <c r="H8" s="566"/>
      <c r="I8" s="567"/>
      <c r="J8" s="568">
        <f>D8/100</f>
      </c>
    </row>
    <row r="9">
      <c r="A9" s="569" t="s">
        <v>134</v>
      </c>
      <c r="B9" s="570" t="n">
        <v>0.32</v>
      </c>
      <c r="C9" s="571" t="n">
        <v>0.74</v>
      </c>
      <c r="D9" s="572" t="n">
        <v>0.32</v>
      </c>
      <c r="E9" s="573" t="s">
        <v>135</v>
      </c>
      <c r="F9" s="574"/>
      <c r="G9" s="575"/>
      <c r="H9" s="576"/>
      <c r="I9" s="577"/>
      <c r="J9" s="578">
        <f>D9/100</f>
      </c>
    </row>
    <row r="10">
      <c r="A10" s="579" t="s">
        <v>136</v>
      </c>
      <c r="B10" s="580" t="n">
        <v>0.5</v>
      </c>
      <c r="C10" s="581" t="n">
        <v>0.97</v>
      </c>
      <c r="D10" s="582" t="n">
        <v>0.5</v>
      </c>
      <c r="E10" s="583" t="s">
        <v>137</v>
      </c>
      <c r="F10" s="584"/>
      <c r="G10" s="585"/>
      <c r="H10" s="586"/>
      <c r="I10" s="587"/>
      <c r="J10" s="588">
        <f>D10/100</f>
      </c>
    </row>
    <row r="11">
      <c r="A11" s="589" t="s">
        <v>138</v>
      </c>
      <c r="B11" s="590" t="n">
        <v>1.02</v>
      </c>
      <c r="C11" s="591" t="n">
        <v>1.21</v>
      </c>
      <c r="D11" s="592" t="n">
        <v>1.02</v>
      </c>
      <c r="E11" s="593" t="s">
        <v>139</v>
      </c>
      <c r="F11" s="594"/>
      <c r="G11" s="595"/>
      <c r="H11" s="596"/>
      <c r="I11" s="597"/>
      <c r="J11" s="598">
        <f>D11/100</f>
      </c>
    </row>
    <row r="12">
      <c r="A12" s="599" t="s">
        <v>140</v>
      </c>
      <c r="B12" s="600" t="n">
        <v>6.64</v>
      </c>
      <c r="C12" s="601" t="n">
        <v>8.69</v>
      </c>
      <c r="D12" s="602" t="n">
        <v>7.3</v>
      </c>
      <c r="E12" s="603" t="s">
        <v>141</v>
      </c>
      <c r="F12" s="604"/>
      <c r="G12" s="605"/>
      <c r="H12" s="606"/>
      <c r="I12" s="607"/>
      <c r="J12" s="608">
        <f>D12/100</f>
      </c>
    </row>
    <row r="13">
      <c r="A13" s="609" t="s">
        <v>142</v>
      </c>
      <c r="B13" s="610" t="n">
        <v>5.65</v>
      </c>
      <c r="C13" s="611" t="n">
        <v>10.65</v>
      </c>
      <c r="D13" s="612">
        <f>I15+I18+I19</f>
      </c>
      <c r="E13" s="613" t="s">
        <v>143</v>
      </c>
      <c r="F13" s="614"/>
      <c r="G13" s="615"/>
      <c r="H13" s="616"/>
      <c r="I13" s="617"/>
      <c r="J13" s="618">
        <f>D13/100</f>
      </c>
    </row>
    <row r="14">
      <c r="C14" s="619" t="s">
        <v>144</v>
      </c>
      <c r="D14" s="620">
        <f>ROUND(((((1+J8+J9+J10)*(1+J11)*(1+J12)/(1-J15-J18))-1)*100),2)</f>
      </c>
    </row>
    <row r="15">
      <c r="F15" s="621" t="s">
        <v>145</v>
      </c>
      <c r="G15" s="622"/>
      <c r="H15" s="623"/>
      <c r="I15" s="624" t="n">
        <v>3.65</v>
      </c>
      <c r="J15" s="625">
        <f>I15/100</f>
      </c>
    </row>
    <row r="16">
      <c r="F16" s="626" t="s">
        <v>146</v>
      </c>
      <c r="G16" s="627"/>
      <c r="H16" s="628"/>
      <c r="I16" s="629" t="n">
        <v>2.0</v>
      </c>
      <c r="J16" s="630">
        <f>I16/100</f>
      </c>
    </row>
    <row r="17">
      <c r="F17" s="631" t="s">
        <v>147</v>
      </c>
      <c r="G17" s="632"/>
      <c r="H17" s="633"/>
      <c r="I17" s="634" t="n">
        <v>100.0</v>
      </c>
    </row>
    <row r="18">
      <c r="F18" s="635" t="s">
        <v>148</v>
      </c>
      <c r="G18" s="636"/>
      <c r="H18" s="637"/>
      <c r="I18" s="638" t="n">
        <f>((I17*I16)/100)</f>
        <v>2.0</v>
      </c>
      <c r="J18" s="639">
        <f>I18/100</f>
      </c>
    </row>
    <row r="19">
      <c r="F19" s="640" t="s">
        <v>149</v>
      </c>
      <c r="G19" s="641"/>
      <c r="H19" s="642"/>
      <c r="I19" s="643" t="n">
        <v>0.0</v>
      </c>
    </row>
    <row r="29">
      <c r="E29" s="644">
        <f>DADOS!C11</f>
      </c>
      <c r="F29" s="644"/>
      <c r="G29" s="644"/>
      <c r="H29" s="644"/>
      <c r="I29" s="644"/>
    </row>
    <row r="30">
      <c r="E30" s="64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46" t="s">
        <v>0</v>
      </c>
    </row>
    <row r="2">
      <c r="A2" s="646" t="s">
        <v>16</v>
      </c>
    </row>
    <row r="3">
      <c r="A3" s="646" t="s">
        <v>17</v>
      </c>
      <c r="B3" s="646" t="s">
        <f>DADOS!C3</f>
      </c>
    </row>
    <row r="4">
      <c r="A4" s="646" t="s">
        <v>18</v>
      </c>
      <c r="B4" s="646" t="s">
        <f>DADOS!C7</f>
      </c>
      <c r="G4" s="646" t="s">
        <v>19</v>
      </c>
      <c r="H4" s="648">
        <f>DADOS!C9</f>
      </c>
    </row>
    <row r="5">
      <c r="A5" s="646" t="s">
        <v>20</v>
      </c>
      <c r="B5" s="647">
        <f>DADOS!C8</f>
      </c>
      <c r="C5" s="646" t="s">
        <v>9</v>
      </c>
      <c r="D5" s="646" t="s">
        <v>21</v>
      </c>
      <c r="E5" s="646" t="s">
        <f>DADOS!C13</f>
      </c>
      <c r="F5" s="646" t="s">
        <v>9</v>
      </c>
      <c r="G5" s="646" t="s">
        <v>9</v>
      </c>
      <c r="H5" s="646" t="s">
        <v>22</v>
      </c>
      <c r="I5" s="646" t="s">
        <f>DADOS!C14</f>
      </c>
    </row>
    <row r="7">
      <c r="A7" s="649" t="s">
        <v>23</v>
      </c>
      <c r="B7" s="650" t="s">
        <v>128</v>
      </c>
      <c r="C7" s="651" t="s">
        <v>129</v>
      </c>
      <c r="D7" s="652" t="s">
        <v>130</v>
      </c>
      <c r="E7" s="653" t="s">
        <v>131</v>
      </c>
      <c r="F7" s="654"/>
      <c r="G7" s="655"/>
      <c r="H7" s="656"/>
      <c r="I7" s="657"/>
    </row>
    <row r="8">
      <c r="A8" s="658" t="s">
        <v>132</v>
      </c>
      <c r="B8" s="659" t="n">
        <v>1.5</v>
      </c>
      <c r="C8" s="660" t="n">
        <v>4.49</v>
      </c>
      <c r="D8" s="661" t="n">
        <v>0.0</v>
      </c>
      <c r="E8" s="662" t="s">
        <v>133</v>
      </c>
      <c r="F8" s="663"/>
      <c r="G8" s="664"/>
      <c r="H8" s="665"/>
      <c r="I8" s="666"/>
      <c r="J8" s="667">
        <f>D8/100</f>
      </c>
    </row>
    <row r="9">
      <c r="A9" s="668" t="s">
        <v>134</v>
      </c>
      <c r="B9" s="669" t="n">
        <v>0.3</v>
      </c>
      <c r="C9" s="670" t="n">
        <v>0.82</v>
      </c>
      <c r="D9" s="671" t="n">
        <v>0.0</v>
      </c>
      <c r="E9" s="672" t="s">
        <v>135</v>
      </c>
      <c r="F9" s="673"/>
      <c r="G9" s="674"/>
      <c r="H9" s="675"/>
      <c r="I9" s="676"/>
      <c r="J9" s="677">
        <f>D9/100</f>
      </c>
    </row>
    <row r="10">
      <c r="A10" s="678" t="s">
        <v>136</v>
      </c>
      <c r="B10" s="679" t="n">
        <v>0.56</v>
      </c>
      <c r="C10" s="680" t="n">
        <v>0.89</v>
      </c>
      <c r="D10" s="681" t="n">
        <v>0.0</v>
      </c>
      <c r="E10" s="682" t="s">
        <v>137</v>
      </c>
      <c r="F10" s="683"/>
      <c r="G10" s="684"/>
      <c r="H10" s="685"/>
      <c r="I10" s="686"/>
      <c r="J10" s="687">
        <f>D10/100</f>
      </c>
    </row>
    <row r="11">
      <c r="A11" s="688" t="s">
        <v>138</v>
      </c>
      <c r="B11" s="689" t="n">
        <v>0.85</v>
      </c>
      <c r="C11" s="690" t="n">
        <v>1.11</v>
      </c>
      <c r="D11" s="691" t="n">
        <v>0.0</v>
      </c>
      <c r="E11" s="692" t="s">
        <v>139</v>
      </c>
      <c r="F11" s="693"/>
      <c r="G11" s="694"/>
      <c r="H11" s="695"/>
      <c r="I11" s="696"/>
      <c r="J11" s="697">
        <f>D11/100</f>
      </c>
    </row>
    <row r="12">
      <c r="A12" s="698" t="s">
        <v>140</v>
      </c>
      <c r="B12" s="699" t="n">
        <v>3.5</v>
      </c>
      <c r="C12" s="700" t="n">
        <v>6.22</v>
      </c>
      <c r="D12" s="701" t="n">
        <v>0.0</v>
      </c>
      <c r="E12" s="702" t="s">
        <v>141</v>
      </c>
      <c r="F12" s="703"/>
      <c r="G12" s="704"/>
      <c r="H12" s="705"/>
      <c r="I12" s="706"/>
      <c r="J12" s="707">
        <f>D12/100</f>
      </c>
    </row>
    <row r="13">
      <c r="A13" s="708" t="s">
        <v>142</v>
      </c>
      <c r="B13" s="709" t="n">
        <v>5.65</v>
      </c>
      <c r="C13" s="710" t="n">
        <v>10.65</v>
      </c>
      <c r="D13" s="711">
        <f>I15+I18+I19</f>
      </c>
      <c r="E13" s="712" t="s">
        <v>143</v>
      </c>
      <c r="F13" s="713"/>
      <c r="G13" s="714"/>
      <c r="H13" s="715"/>
      <c r="I13" s="716"/>
      <c r="J13" s="717">
        <f>D13/100</f>
      </c>
    </row>
    <row r="14">
      <c r="C14" s="718" t="s">
        <v>144</v>
      </c>
      <c r="D14" s="719">
        <f>ROUND(((((1+J8+J9+J10)*(1+J11)*(1+J12)/(1-J15))-1)*100),2)</f>
      </c>
    </row>
    <row r="15">
      <c r="F15" s="720" t="s">
        <v>145</v>
      </c>
      <c r="G15" s="721"/>
      <c r="H15" s="722"/>
      <c r="I15" s="723" t="n">
        <v>3.65</v>
      </c>
      <c r="J15" s="724">
        <f>I15/100</f>
      </c>
    </row>
    <row r="16">
      <c r="F16" s="725" t="s">
        <v>149</v>
      </c>
      <c r="G16" s="726"/>
      <c r="H16" s="727"/>
      <c r="I16" s="728" t="n">
        <v>0.0</v>
      </c>
    </row>
    <row r="26">
      <c r="E26" s="729">
        <f>DADOS!C11</f>
      </c>
      <c r="F26" s="729"/>
      <c r="G26" s="729"/>
      <c r="H26" s="729"/>
      <c r="I26" s="729"/>
    </row>
    <row r="27">
      <c r="E27" s="730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731" t="s">
        <v>0</v>
      </c>
    </row>
    <row r="2">
      <c r="A2" s="731" t="s">
        <v>16</v>
      </c>
    </row>
    <row r="3">
      <c r="A3" s="731" t="s">
        <v>17</v>
      </c>
      <c r="B3" s="731" t="s">
        <f>DADOS!C3</f>
      </c>
    </row>
    <row r="4">
      <c r="A4" s="731" t="s">
        <v>18</v>
      </c>
      <c r="B4" s="731" t="s">
        <f>DADOS!C7</f>
      </c>
      <c r="G4" s="731" t="s">
        <v>19</v>
      </c>
      <c r="H4" s="733">
        <f>DADOS!C9</f>
      </c>
    </row>
    <row r="5">
      <c r="A5" s="731" t="s">
        <v>20</v>
      </c>
      <c r="B5" s="732">
        <f>DADOS!C8</f>
      </c>
      <c r="C5" s="731" t="s">
        <v>9</v>
      </c>
      <c r="D5" s="731" t="s">
        <v>21</v>
      </c>
      <c r="E5" s="731" t="s">
        <f>DADOS!C13</f>
      </c>
      <c r="F5" s="731" t="s">
        <v>9</v>
      </c>
      <c r="G5" s="731" t="s">
        <v>9</v>
      </c>
      <c r="H5" s="731" t="s">
        <v>22</v>
      </c>
      <c r="I5" s="731" t="s">
        <f>DADOS!C14</f>
      </c>
    </row>
    <row r="7"/>
    <row r="8">
      <c r="A8" s="734" t="s">
        <v>150</v>
      </c>
      <c r="B8" s="735" t="n">
        <v>1.1428</v>
      </c>
      <c r="C8" s="736" t="s">
        <v>151</v>
      </c>
      <c r="D8" s="737"/>
      <c r="E8" s="738"/>
      <c r="F8" s="739"/>
      <c r="G8" s="740"/>
      <c r="H8" s="741"/>
      <c r="I8" s="742"/>
    </row>
    <row r="9">
      <c r="A9" s="743" t="s">
        <v>152</v>
      </c>
      <c r="B9" s="744" t="n">
        <v>0.2</v>
      </c>
      <c r="C9" s="745" t="s">
        <v>153</v>
      </c>
      <c r="D9" s="746"/>
      <c r="E9" s="747"/>
      <c r="F9" s="748"/>
      <c r="G9" s="749"/>
      <c r="H9" s="750"/>
      <c r="I9" s="751"/>
    </row>
    <row r="10">
      <c r="A10" s="752" t="s">
        <v>154</v>
      </c>
      <c r="B10" s="753" t="n">
        <v>0.12</v>
      </c>
      <c r="C10" s="754" t="s">
        <v>155</v>
      </c>
      <c r="D10" s="755"/>
      <c r="E10" s="756"/>
      <c r="F10" s="757"/>
      <c r="G10" s="758"/>
      <c r="H10" s="759"/>
      <c r="I10" s="760"/>
    </row>
    <row r="11">
      <c r="A11" s="761" t="s">
        <v>156</v>
      </c>
      <c r="B11" s="762" t="n">
        <v>0.0</v>
      </c>
      <c r="C11" s="763" t="s">
        <v>157</v>
      </c>
      <c r="D11" s="764"/>
      <c r="E11" s="765"/>
      <c r="F11" s="766"/>
      <c r="G11" s="767"/>
      <c r="H11" s="768"/>
      <c r="I11" s="769"/>
    </row>
    <row r="12">
      <c r="A12" s="770" t="s">
        <v>158</v>
      </c>
      <c r="B12" s="771">
        <f>(((1+B8+B9)*(1+B10))/(1-B11))</f>
      </c>
      <c r="C12" t="s">
        <v>159</v>
      </c>
    </row>
    <row r="13">
      <c r="A13" s="772" t="s">
        <v>160</v>
      </c>
      <c r="B13" s="773">
        <f>((1+B10)/(1-B11))</f>
      </c>
      <c r="C13" t="s">
        <v>161</v>
      </c>
    </row>
    <row r="23">
      <c r="E23" s="774">
        <f>DADOS!C11</f>
      </c>
      <c r="F23" s="774"/>
      <c r="G23" s="774"/>
      <c r="H23" s="774"/>
      <c r="I23" s="774"/>
    </row>
    <row r="24">
      <c r="E24" s="77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76">
        <f>'BDI principal'!D14</f>
      </c>
    </row>
    <row r="2">
      <c r="A2" s="777">
        <f>'BDI equipamentos'!D14</f>
      </c>
    </row>
    <row r="3">
      <c r="A3" s="778">
        <f>'BDI Diferenciado'!B12</f>
      </c>
    </row>
    <row r="4">
      <c r="A4" s="779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2022-05-06T16:19:44Z</dcterms:created>
  <dc:creator>Apache POI</dc:creator>
</coreProperties>
</file>