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  <definedNames>
    <definedName name="SourceList">Repositório!$A$1:$A$4</definedName>
  </definedNames>
</workbook>
</file>

<file path=xl/sharedStrings.xml><?xml version="1.0" encoding="utf-8"?>
<sst xmlns="http://schemas.openxmlformats.org/spreadsheetml/2006/main" count="231" uniqueCount="108">
  <si>
    <t>Prefeitura Municipal de Schroeder - SC</t>
  </si>
  <si>
    <t>SEMOSU - Secretaria Municipal de Obras e Serviços Urbanos</t>
  </si>
  <si>
    <t>Data do documento:</t>
  </si>
  <si>
    <t>14/04/2022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</si>
  <si>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</si>
  <si>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</si>
  <si>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</si>
  <si>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</si>
  <si>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</si>
  <si>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</si>
  <si>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</si>
  <si>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</si>
  <si>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</si>
  <si>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</si>
  <si>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</si>
  <si>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</si>
  <si>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Reforma da Cobertura na E.M. Frida Hein Krause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</si>
  <si>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</si>
  <si>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</si>
  <si>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</si>
  <si>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</si>
  <si>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</si>
  <si>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</si>
  <si>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</si>
  <si>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</si>
  <si>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</si>
  <si>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</si>
  <si>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</si>
  <si>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Custo Un. R$</t>
  </si>
  <si>
    <t>%BDI/K/TRDE</t>
  </si>
  <si>
    <t>Valor Un. R$</t>
  </si>
  <si>
    <t>Total R$</t>
  </si>
  <si>
    <t>1</t>
  </si>
  <si>
    <t>SERVIÇOS INICIAIS</t>
  </si>
  <si>
    <t>Etapa</t>
  </si>
  <si>
    <t>1.1</t>
  </si>
  <si>
    <t>PLACA DE OBRA EM CHAPA DE AÇO GALVANIZADO (DIMENSÕES CONFORME MEMORIAL) - INCLUSO SARRAFO DE MADEIRA, PONTALETE, PLACA DE OBRA, PREÇO DE AÇO, CARPINTEIRO, SERVENTE, CONCRETO MAGRO.</t>
  </si>
  <si>
    <t>M2</t>
  </si>
  <si>
    <t>1.2</t>
  </si>
  <si>
    <t>REMOÇÃO DE TELHAS, DE FIBROCIMENTO, METÁLICA E CERÂMICA, DE FORMA MANUAL, SEM REAPROVEITAMENTO. AF_12/2017</t>
  </si>
  <si>
    <t>1.3</t>
  </si>
  <si>
    <t>REMOÇÃO DE TRAMA DE MADEIRA PARA COBERTURA, DE FORMA MANUAL, SEM REAPROVEITAMENTO. AF_12/2017</t>
  </si>
  <si>
    <t>2</t>
  </si>
  <si>
    <t xml:space="preserve">COBERTURA </t>
  </si>
  <si>
    <t>2.1</t>
  </si>
  <si>
    <t>TRAMA DE MADEIRA COMPOSTA POR RIPAS, CAIBROS E TERÇAS PARA TELHADOS DE MAIS QUE 2 ÁGUAS PARA TELHA DE ENCAIXE DE CERÂMICA OU DE CONCRETO, INCLUSO TRANSPORTE VERTICAL. AF_07/2019</t>
  </si>
  <si>
    <t>2.2</t>
  </si>
  <si>
    <t>TELHAMENTO COM TELHA CERÂMICA DE ENCAIXE, TIPO PORTUGUESA, COM ATÉ 2 ÁGUAS, INCLUSO TRANSPORTE VERTICAL. AF_07/2019</t>
  </si>
  <si>
    <t>2.3</t>
  </si>
  <si>
    <t>TELHAMENTO COM TELHA ONDULADA DE FIBROCIMENTO E = 6 MM, COM RECOBRIMENTO LATERAL DE 1/4 DE ONDA PARA TELHADO COM INCLINAÇÃO MAIOR QUE 10°, COM ATÉ 2 ÁGUAS, INCLUSO IÇAMENTO. AF_07/2019</t>
  </si>
  <si>
    <t>2.4</t>
  </si>
  <si>
    <t>CUMEEIRA E ESPIGÃO PARA TELHA CERÂMICA EMBOÇADA COM ARGAMASSA TRAÇO 1:2:9 (CIMENTO, CAL E AREIA), PARA TELHADOS COM MAIS DE 2 ÁGUAS, INCLUSO TRANSPORTE VERTICAL. AF_07/2019</t>
  </si>
  <si>
    <t>M</t>
  </si>
  <si>
    <t>2.5</t>
  </si>
  <si>
    <t>CALHA EM CHAPA DE AÇO GALVANIZADO NÚMERO 24, DESENVOLVIMENTO DE 33 CM, INCLUSO TRANSPORTE VERTICAL - (88,10 M A SER TROCADO CASO HOUVER NECESSIDADE). AF_07/2019</t>
  </si>
  <si>
    <t>2.6</t>
  </si>
  <si>
    <t>RUFO EM CHAPA DE AÇO GALVANIZADO NÚMERO 24, CORTE DE 25 CM, INCLUSO TRANSPORTE VERTICAL. AF_07/2019</t>
  </si>
  <si>
    <t>3</t>
  </si>
  <si>
    <t>SERVIÇOS DIVERSOS</t>
  </si>
  <si>
    <t>3.1</t>
  </si>
  <si>
    <t>LIMPEZA DE SUPERFÍCIE COM JATO DE ALTA PRESSÃO - (ÁREA TELHADO EXISTENTE À MANTER). AF_04/2019</t>
  </si>
  <si>
    <t>4</t>
  </si>
  <si>
    <t>LIMPEZA</t>
  </si>
  <si>
    <t>4.1</t>
  </si>
  <si>
    <t>LIMPEZA FINAL DA OBRA</t>
  </si>
  <si>
    <t>M²</t>
  </si>
  <si>
    <t>Valor total R$</t>
  </si>
  <si>
    <t>% Mês 1</t>
  </si>
  <si>
    <t>R$ Mês 1</t>
  </si>
  <si>
    <t>% Mês 2</t>
  </si>
  <si>
    <t>R$ Mês 2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</si>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</sst>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451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451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4" fontId="18" fillId="5" borderId="4" xfId="0" applyFill="true" applyBorder="true" applyFont="true" applyNumberFormat="true">
      <alignment horizontal="right"/>
      <protection locked="true"/>
    </xf>
    <xf numFmtId="0" fontId="19" fillId="0" borderId="0" xfId="0" applyFont="true"/>
    <xf numFmtId="0" fontId="20" fillId="0" borderId="4" xfId="0" applyBorder="true" applyFont="true">
      <alignment horizontal="left" vertical="top"/>
      <protection locked="true"/>
    </xf>
    <xf numFmtId="0" fontId="21" fillId="0" borderId="4" xfId="0" applyBorder="true" applyFont="true">
      <alignment horizontal="left" vertical="top" wrapText="true"/>
      <protection locked="true"/>
    </xf>
    <xf numFmtId="0" fontId="22" fillId="0" borderId="4" xfId="0" applyBorder="true" applyFont="true">
      <alignment horizontal="center" vertical="top"/>
      <protection locked="true"/>
    </xf>
    <xf numFmtId="169" fontId="23" fillId="0" borderId="4" xfId="0" applyBorder="true" applyFont="true" applyNumberFormat="true">
      <alignment horizontal="right" vertical="top"/>
      <protection locked="true"/>
    </xf>
    <xf numFmtId="170" fontId="24" fillId="0" borderId="4" xfId="0" applyBorder="true" applyFont="true" applyNumberFormat="true">
      <alignment horizontal="right" vertical="top"/>
      <protection locked="true"/>
    </xf>
    <xf numFmtId="4" fontId="25" fillId="3" borderId="4" xfId="0" applyFill="true" applyBorder="true" applyFont="true" applyNumberFormat="true">
      <alignment vertical="top" horizontal="right"/>
      <protection locked="false"/>
    </xf>
    <xf numFmtId="171" fontId="26" fillId="3" borderId="4" xfId="0" applyFill="true" applyBorder="true" applyFont="true" applyNumberFormat="true">
      <alignment vertical="top" horizontal="right"/>
      <protection locked="false"/>
    </xf>
    <xf numFmtId="4" fontId="27" fillId="0" borderId="4" xfId="0" applyBorder="true" applyFont="true" applyNumberFormat="true">
      <alignment horizontal="right" vertical="top"/>
      <protection locked="true"/>
    </xf>
    <xf numFmtId="4" fontId="28" fillId="0" borderId="4" xfId="0" applyBorder="true" applyFont="true" applyNumberFormat="true">
      <alignment horizontal="right" vertical="top"/>
      <protection locked="true"/>
    </xf>
    <xf numFmtId="0" fontId="29" fillId="0" borderId="0" xfId="0" applyFont="true"/>
    <xf numFmtId="0" fontId="30" fillId="0" borderId="4" xfId="0" applyBorder="true" applyFont="true">
      <alignment horizontal="left" vertical="top"/>
      <protection locked="true"/>
    </xf>
    <xf numFmtId="0" fontId="31" fillId="0" borderId="4" xfId="0" applyBorder="true" applyFont="true">
      <alignment horizontal="left" vertical="top" wrapText="true"/>
      <protection locked="true"/>
    </xf>
    <xf numFmtId="0" fontId="32" fillId="0" borderId="4" xfId="0" applyBorder="true" applyFont="true">
      <alignment horizontal="center" vertical="top"/>
      <protection locked="true"/>
    </xf>
    <xf numFmtId="169" fontId="33" fillId="0" borderId="4" xfId="0" applyBorder="true" applyFont="true" applyNumberFormat="true">
      <alignment horizontal="right" vertical="top"/>
      <protection locked="true"/>
    </xf>
    <xf numFmtId="170" fontId="34" fillId="0" borderId="4" xfId="0" applyBorder="true" applyFont="true" applyNumberFormat="true">
      <alignment horizontal="right" vertical="top"/>
      <protection locked="true"/>
    </xf>
    <xf numFmtId="4" fontId="35" fillId="3" borderId="4" xfId="0" applyFill="true" applyBorder="true" applyFont="true" applyNumberFormat="true">
      <alignment vertical="top" horizontal="right"/>
      <protection locked="false"/>
    </xf>
    <xf numFmtId="171" fontId="36" fillId="3" borderId="4" xfId="0" applyFill="true" applyBorder="true" applyFont="true" applyNumberFormat="true">
      <alignment vertical="top" horizontal="right"/>
      <protection locked="false"/>
    </xf>
    <xf numFmtId="4" fontId="37" fillId="0" borderId="4" xfId="0" applyBorder="true" applyFont="true" applyNumberFormat="true">
      <alignment horizontal="right" vertical="top"/>
      <protection locked="true"/>
    </xf>
    <xf numFmtId="4" fontId="38" fillId="0" borderId="4" xfId="0" applyBorder="true" applyFont="true" applyNumberFormat="true">
      <alignment horizontal="right" vertical="top"/>
      <protection locked="true"/>
    </xf>
    <xf numFmtId="0" fontId="39" fillId="0" borderId="0" xfId="0" applyFont="true"/>
    <xf numFmtId="0" fontId="40" fillId="0" borderId="4" xfId="0" applyBorder="true" applyFont="true">
      <alignment horizontal="left" vertical="top"/>
      <protection locked="true"/>
    </xf>
    <xf numFmtId="0" fontId="41" fillId="0" borderId="4" xfId="0" applyBorder="true" applyFont="true">
      <alignment horizontal="left" vertical="top" wrapText="true"/>
      <protection locked="true"/>
    </xf>
    <xf numFmtId="0" fontId="42" fillId="0" borderId="4" xfId="0" applyBorder="true" applyFont="true">
      <alignment horizontal="center" vertical="top"/>
      <protection locked="true"/>
    </xf>
    <xf numFmtId="169" fontId="43" fillId="0" borderId="4" xfId="0" applyBorder="true" applyFont="true" applyNumberFormat="true">
      <alignment horizontal="right" vertical="top"/>
      <protection locked="true"/>
    </xf>
    <xf numFmtId="170" fontId="44" fillId="0" borderId="4" xfId="0" applyBorder="true" applyFont="true" applyNumberFormat="true">
      <alignment horizontal="right" vertical="top"/>
      <protection locked="true"/>
    </xf>
    <xf numFmtId="4" fontId="45" fillId="3" borderId="4" xfId="0" applyFill="true" applyBorder="true" applyFont="true" applyNumberFormat="true">
      <alignment vertical="top" horizontal="right"/>
      <protection locked="false"/>
    </xf>
    <xf numFmtId="171" fontId="46" fillId="3" borderId="4" xfId="0" applyFill="true" applyBorder="true" applyFont="true" applyNumberFormat="true">
      <alignment vertical="top" horizontal="right"/>
      <protection locked="false"/>
    </xf>
    <xf numFmtId="4" fontId="47" fillId="0" borderId="4" xfId="0" applyBorder="true" applyFont="true" applyNumberFormat="true">
      <alignment horizontal="right" vertical="top"/>
      <protection locked="true"/>
    </xf>
    <xf numFmtId="4" fontId="48" fillId="0" borderId="4" xfId="0" applyBorder="true" applyFont="true" applyNumberFormat="true">
      <alignment horizontal="right" vertical="top"/>
      <protection locked="true"/>
    </xf>
    <xf numFmtId="0" fontId="49" fillId="0" borderId="0" xfId="0" applyFont="true"/>
    <xf numFmtId="0" fontId="50" fillId="5" borderId="4" xfId="0" applyFill="true" applyBorder="true" applyFont="true">
      <alignment horizontal="left"/>
      <protection locked="true"/>
    </xf>
    <xf numFmtId="0" fontId="51" fillId="5" borderId="4" xfId="0" applyFill="true" applyBorder="true" applyFont="true">
      <alignment horizontal="left"/>
      <protection locked="true"/>
    </xf>
    <xf numFmtId="0" fontId="52" fillId="5" borderId="4" xfId="0" applyFill="true" applyBorder="true" applyFont="true">
      <alignment horizontal="left"/>
      <protection locked="true"/>
    </xf>
    <xf numFmtId="0" fontId="53" fillId="5" borderId="4" xfId="0" applyFill="true" applyBorder="true" applyFont="true">
      <alignment horizontal="left"/>
      <protection locked="true"/>
    </xf>
    <xf numFmtId="0" fontId="54" fillId="5" borderId="4" xfId="0" applyFill="true" applyBorder="true" applyFont="true">
      <alignment horizontal="left"/>
      <protection locked="true"/>
    </xf>
    <xf numFmtId="0" fontId="55" fillId="5" borderId="4" xfId="0" applyFill="true" applyBorder="true" applyFont="true">
      <alignment horizontal="left"/>
      <protection locked="true"/>
    </xf>
    <xf numFmtId="0" fontId="56" fillId="5" borderId="4" xfId="0" applyFill="true" applyBorder="true" applyFont="true">
      <alignment horizontal="left"/>
      <protection locked="true"/>
    </xf>
    <xf numFmtId="0" fontId="57" fillId="5" borderId="4" xfId="0" applyFill="true" applyBorder="true" applyFont="true">
      <alignment horizontal="left"/>
      <protection locked="true"/>
    </xf>
    <xf numFmtId="4" fontId="58" fillId="5" borderId="4" xfId="0" applyFill="true" applyBorder="true" applyFont="true" applyNumberFormat="true">
      <alignment horizontal="right"/>
      <protection locked="true"/>
    </xf>
    <xf numFmtId="0" fontId="59" fillId="0" borderId="0" xfId="0" applyFont="true"/>
    <xf numFmtId="0" fontId="60" fillId="0" borderId="4" xfId="0" applyBorder="true" applyFont="true">
      <alignment horizontal="left" vertical="top"/>
      <protection locked="true"/>
    </xf>
    <xf numFmtId="0" fontId="61" fillId="0" borderId="4" xfId="0" applyBorder="true" applyFont="true">
      <alignment horizontal="left" vertical="top" wrapText="true"/>
      <protection locked="true"/>
    </xf>
    <xf numFmtId="0" fontId="62" fillId="0" borderId="4" xfId="0" applyBorder="true" applyFont="true">
      <alignment horizontal="center" vertical="top"/>
      <protection locked="true"/>
    </xf>
    <xf numFmtId="169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3" borderId="4" xfId="0" applyFill="true" applyBorder="true" applyFont="true" applyNumberFormat="true">
      <alignment vertical="top" horizontal="right"/>
      <protection locked="fals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4" fontId="75" fillId="3" borderId="4" xfId="0" applyFill="true" applyBorder="true" applyFont="true" applyNumberFormat="true">
      <alignment vertical="top" horizontal="right"/>
      <protection locked="false"/>
    </xf>
    <xf numFmtId="171" fontId="76" fillId="3" borderId="4" xfId="0" applyFill="true" applyBorder="true" applyFont="true" applyNumberFormat="true">
      <alignment vertical="top" horizontal="right"/>
      <protection locked="false"/>
    </xf>
    <xf numFmtId="4" fontId="77" fillId="0" borderId="4" xfId="0" applyBorder="true" applyFont="true" applyNumberFormat="true">
      <alignment horizontal="right" vertical="top"/>
      <protection locked="true"/>
    </xf>
    <xf numFmtId="4" fontId="78" fillId="0" borderId="4" xfId="0" applyBorder="true" applyFont="true" applyNumberFormat="true">
      <alignment horizontal="right" vertical="top"/>
      <protection locked="true"/>
    </xf>
    <xf numFmtId="0" fontId="79" fillId="0" borderId="0" xfId="0" applyFont="true"/>
    <xf numFmtId="0" fontId="80" fillId="0" borderId="4" xfId="0" applyBorder="true" applyFont="true">
      <alignment horizontal="left" vertical="top"/>
      <protection locked="true"/>
    </xf>
    <xf numFmtId="0" fontId="81" fillId="0" borderId="4" xfId="0" applyBorder="true" applyFont="true">
      <alignment horizontal="left" vertical="top" wrapText="true"/>
      <protection locked="true"/>
    </xf>
    <xf numFmtId="0" fontId="82" fillId="0" borderId="4" xfId="0" applyBorder="true" applyFont="true">
      <alignment horizontal="center" vertical="top"/>
      <protection locked="true"/>
    </xf>
    <xf numFmtId="169" fontId="83" fillId="0" borderId="4" xfId="0" applyBorder="true" applyFont="true" applyNumberFormat="true">
      <alignment horizontal="right" vertical="top"/>
      <protection locked="true"/>
    </xf>
    <xf numFmtId="170" fontId="84" fillId="0" borderId="4" xfId="0" applyBorder="true" applyFont="true" applyNumberFormat="true">
      <alignment horizontal="right" vertical="top"/>
      <protection locked="true"/>
    </xf>
    <xf numFmtId="4" fontId="85" fillId="3" borderId="4" xfId="0" applyFill="true" applyBorder="true" applyFont="true" applyNumberFormat="true">
      <alignment vertical="top" horizontal="right"/>
      <protection locked="false"/>
    </xf>
    <xf numFmtId="171" fontId="86" fillId="3" borderId="4" xfId="0" applyFill="true" applyBorder="true" applyFont="true" applyNumberFormat="true">
      <alignment vertical="top" horizontal="right"/>
      <protection locked="false"/>
    </xf>
    <xf numFmtId="4" fontId="87" fillId="0" borderId="4" xfId="0" applyBorder="true" applyFont="true" applyNumberFormat="true">
      <alignment horizontal="right" vertical="top"/>
      <protection locked="true"/>
    </xf>
    <xf numFmtId="4" fontId="88" fillId="0" borderId="4" xfId="0" applyBorder="true" applyFont="true" applyNumberFormat="true">
      <alignment horizontal="right" vertical="top"/>
      <protection locked="true"/>
    </xf>
    <xf numFmtId="0" fontId="89" fillId="0" borderId="0" xfId="0" applyFont="true"/>
    <xf numFmtId="0" fontId="90" fillId="0" borderId="4" xfId="0" applyBorder="true" applyFont="true">
      <alignment horizontal="left" vertical="top"/>
      <protection locked="true"/>
    </xf>
    <xf numFmtId="0" fontId="91" fillId="0" borderId="4" xfId="0" applyBorder="true" applyFont="true">
      <alignment horizontal="left" vertical="top" wrapText="true"/>
      <protection locked="true"/>
    </xf>
    <xf numFmtId="0" fontId="92" fillId="0" borderId="4" xfId="0" applyBorder="true" applyFont="true">
      <alignment horizontal="center" vertical="top"/>
      <protection locked="true"/>
    </xf>
    <xf numFmtId="169" fontId="93" fillId="0" borderId="4" xfId="0" applyBorder="true" applyFont="true" applyNumberFormat="true">
      <alignment horizontal="right" vertical="top"/>
      <protection locked="true"/>
    </xf>
    <xf numFmtId="170" fontId="94" fillId="0" borderId="4" xfId="0" applyBorder="true" applyFont="true" applyNumberFormat="true">
      <alignment horizontal="right" vertical="top"/>
      <protection locked="true"/>
    </xf>
    <xf numFmtId="4" fontId="95" fillId="3" borderId="4" xfId="0" applyFill="true" applyBorder="true" applyFont="true" applyNumberFormat="true">
      <alignment vertical="top" horizontal="right"/>
      <protection locked="false"/>
    </xf>
    <xf numFmtId="171" fontId="96" fillId="3" borderId="4" xfId="0" applyFill="true" applyBorder="true" applyFont="true" applyNumberFormat="true">
      <alignment vertical="top" horizontal="right"/>
      <protection locked="false"/>
    </xf>
    <xf numFmtId="4" fontId="97" fillId="0" borderId="4" xfId="0" applyBorder="true" applyFont="true" applyNumberFormat="true">
      <alignment horizontal="right" vertical="top"/>
      <protection locked="true"/>
    </xf>
    <xf numFmtId="4" fontId="98" fillId="0" borderId="4" xfId="0" applyBorder="true" applyFont="true" applyNumberFormat="true">
      <alignment horizontal="right" vertical="top"/>
      <protection locked="true"/>
    </xf>
    <xf numFmtId="0" fontId="99" fillId="0" borderId="0" xfId="0" applyFont="true"/>
    <xf numFmtId="0" fontId="100" fillId="0" borderId="4" xfId="0" applyBorder="true" applyFont="true">
      <alignment horizontal="left" vertical="top"/>
      <protection locked="true"/>
    </xf>
    <xf numFmtId="0" fontId="101" fillId="0" borderId="4" xfId="0" applyBorder="true" applyFont="true">
      <alignment horizontal="left" vertical="top" wrapText="true"/>
      <protection locked="true"/>
    </xf>
    <xf numFmtId="0" fontId="102" fillId="0" borderId="4" xfId="0" applyBorder="true" applyFont="true">
      <alignment horizontal="center" vertical="top"/>
      <protection locked="true"/>
    </xf>
    <xf numFmtId="169" fontId="103" fillId="0" borderId="4" xfId="0" applyBorder="true" applyFont="true" applyNumberFormat="true">
      <alignment horizontal="right" vertical="top"/>
      <protection locked="true"/>
    </xf>
    <xf numFmtId="170" fontId="104" fillId="0" borderId="4" xfId="0" applyBorder="true" applyFont="true" applyNumberFormat="true">
      <alignment horizontal="right" vertical="top"/>
      <protection locked="true"/>
    </xf>
    <xf numFmtId="4" fontId="105" fillId="3" borderId="4" xfId="0" applyFill="true" applyBorder="true" applyFont="true" applyNumberFormat="true">
      <alignment vertical="top" horizontal="right"/>
      <protection locked="false"/>
    </xf>
    <xf numFmtId="171" fontId="106" fillId="3" borderId="4" xfId="0" applyFill="true" applyBorder="true" applyFont="true" applyNumberFormat="true">
      <alignment vertical="top" horizontal="right"/>
      <protection locked="false"/>
    </xf>
    <xf numFmtId="4" fontId="107" fillId="0" borderId="4" xfId="0" applyBorder="true" applyFont="true" applyNumberFormat="true">
      <alignment horizontal="right" vertical="top"/>
      <protection locked="true"/>
    </xf>
    <xf numFmtId="4" fontId="108" fillId="0" borderId="4" xfId="0" applyBorder="true" applyFont="true" applyNumberFormat="true">
      <alignment horizontal="right" vertical="top"/>
      <protection locked="true"/>
    </xf>
    <xf numFmtId="0" fontId="109" fillId="0" borderId="0" xfId="0" applyFont="true"/>
    <xf numFmtId="0" fontId="110" fillId="0" borderId="4" xfId="0" applyBorder="true" applyFont="true">
      <alignment horizontal="left" vertical="top"/>
      <protection locked="true"/>
    </xf>
    <xf numFmtId="0" fontId="111" fillId="0" borderId="4" xfId="0" applyBorder="true" applyFont="true">
      <alignment horizontal="left" vertical="top" wrapText="true"/>
      <protection locked="true"/>
    </xf>
    <xf numFmtId="0" fontId="112" fillId="0" borderId="4" xfId="0" applyBorder="true" applyFont="true">
      <alignment horizontal="center" vertical="top"/>
      <protection locked="true"/>
    </xf>
    <xf numFmtId="169" fontId="113" fillId="0" borderId="4" xfId="0" applyBorder="true" applyFont="true" applyNumberFormat="true">
      <alignment horizontal="right" vertical="top"/>
      <protection locked="true"/>
    </xf>
    <xf numFmtId="170" fontId="114" fillId="0" borderId="4" xfId="0" applyBorder="true" applyFont="true" applyNumberFormat="true">
      <alignment horizontal="right" vertical="top"/>
      <protection locked="true"/>
    </xf>
    <xf numFmtId="4" fontId="115" fillId="3" borderId="4" xfId="0" applyFill="true" applyBorder="true" applyFont="true" applyNumberFormat="true">
      <alignment vertical="top" horizontal="right"/>
      <protection locked="false"/>
    </xf>
    <xf numFmtId="171" fontId="116" fillId="3" borderId="4" xfId="0" applyFill="true" applyBorder="true" applyFont="true" applyNumberFormat="true">
      <alignment vertical="top" horizontal="right"/>
      <protection locked="false"/>
    </xf>
    <xf numFmtId="4" fontId="117" fillId="0" borderId="4" xfId="0" applyBorder="true" applyFont="true" applyNumberFormat="true">
      <alignment horizontal="right" vertical="top"/>
      <protection locked="true"/>
    </xf>
    <xf numFmtId="4" fontId="118" fillId="0" borderId="4" xfId="0" applyBorder="true" applyFont="true" applyNumberFormat="true">
      <alignment horizontal="right" vertical="top"/>
      <protection locked="true"/>
    </xf>
    <xf numFmtId="0" fontId="119" fillId="0" borderId="0" xfId="0" applyFont="true"/>
    <xf numFmtId="0" fontId="120" fillId="5" borderId="4" xfId="0" applyFill="true" applyBorder="true" applyFont="true">
      <alignment horizontal="left"/>
      <protection locked="true"/>
    </xf>
    <xf numFmtId="0" fontId="121" fillId="5" borderId="4" xfId="0" applyFill="true" applyBorder="true" applyFont="true">
      <alignment horizontal="left"/>
      <protection locked="true"/>
    </xf>
    <xf numFmtId="0" fontId="122" fillId="5" borderId="4" xfId="0" applyFill="true" applyBorder="true" applyFont="true">
      <alignment horizontal="left"/>
      <protection locked="true"/>
    </xf>
    <xf numFmtId="0" fontId="123" fillId="5" borderId="4" xfId="0" applyFill="true" applyBorder="true" applyFont="true">
      <alignment horizontal="left"/>
      <protection locked="true"/>
    </xf>
    <xf numFmtId="0" fontId="124" fillId="5" borderId="4" xfId="0" applyFill="true" applyBorder="true" applyFont="true">
      <alignment horizontal="left"/>
      <protection locked="true"/>
    </xf>
    <xf numFmtId="0" fontId="125" fillId="5" borderId="4" xfId="0" applyFill="true" applyBorder="true" applyFont="true">
      <alignment horizontal="left"/>
      <protection locked="true"/>
    </xf>
    <xf numFmtId="0" fontId="126" fillId="5" borderId="4" xfId="0" applyFill="true" applyBorder="true" applyFont="true">
      <alignment horizontal="left"/>
      <protection locked="true"/>
    </xf>
    <xf numFmtId="0" fontId="127" fillId="5" borderId="4" xfId="0" applyFill="true" applyBorder="true" applyFont="true">
      <alignment horizontal="left"/>
      <protection locked="true"/>
    </xf>
    <xf numFmtId="4" fontId="128" fillId="5" borderId="4" xfId="0" applyFill="true" applyBorder="true" applyFont="true" applyNumberFormat="true">
      <alignment horizontal="right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4" fontId="135" fillId="3" borderId="4" xfId="0" applyFill="true" applyBorder="true" applyFont="true" applyNumberFormat="true">
      <alignment vertical="top" horizontal="right"/>
      <protection locked="false"/>
    </xf>
    <xf numFmtId="171" fontId="136" fillId="3" borderId="4" xfId="0" applyFill="true" applyBorder="true" applyFont="true" applyNumberFormat="true">
      <alignment vertical="top" horizontal="right"/>
      <protection locked="false"/>
    </xf>
    <xf numFmtId="4" fontId="137" fillId="0" borderId="4" xfId="0" applyBorder="true" applyFont="true" applyNumberFormat="true">
      <alignment horizontal="right" vertical="top"/>
      <protection locked="true"/>
    </xf>
    <xf numFmtId="4" fontId="138" fillId="0" borderId="4" xfId="0" applyBorder="true" applyFont="true" applyNumberFormat="true">
      <alignment horizontal="right" vertical="top"/>
      <protection locked="true"/>
    </xf>
    <xf numFmtId="0" fontId="139" fillId="0" borderId="0" xfId="0" applyFont="true"/>
    <xf numFmtId="0" fontId="140" fillId="5" borderId="4" xfId="0" applyFill="true" applyBorder="true" applyFont="true">
      <alignment horizontal="left"/>
      <protection locked="true"/>
    </xf>
    <xf numFmtId="0" fontId="141" fillId="5" borderId="4" xfId="0" applyFill="true" applyBorder="true" applyFont="true">
      <alignment horizontal="left"/>
      <protection locked="true"/>
    </xf>
    <xf numFmtId="0" fontId="142" fillId="5" borderId="4" xfId="0" applyFill="true" applyBorder="true" applyFont="true">
      <alignment horizontal="left"/>
      <protection locked="true"/>
    </xf>
    <xf numFmtId="0" fontId="143" fillId="5" borderId="4" xfId="0" applyFill="true" applyBorder="true" applyFont="true">
      <alignment horizontal="left"/>
      <protection locked="true"/>
    </xf>
    <xf numFmtId="0" fontId="144" fillId="5" borderId="4" xfId="0" applyFill="true" applyBorder="true" applyFont="true">
      <alignment horizontal="left"/>
      <protection locked="true"/>
    </xf>
    <xf numFmtId="0" fontId="145" fillId="5" borderId="4" xfId="0" applyFill="true" applyBorder="true" applyFont="true">
      <alignment horizontal="left"/>
      <protection locked="true"/>
    </xf>
    <xf numFmtId="0" fontId="146" fillId="5" borderId="4" xfId="0" applyFill="true" applyBorder="true" applyFont="true">
      <alignment horizontal="left"/>
      <protection locked="true"/>
    </xf>
    <xf numFmtId="0" fontId="147" fillId="5" borderId="4" xfId="0" applyFill="true" applyBorder="true" applyFont="true">
      <alignment horizontal="left"/>
      <protection locked="true"/>
    </xf>
    <xf numFmtId="4" fontId="148" fillId="5" borderId="4" xfId="0" applyFill="true" applyBorder="true" applyFont="true" applyNumberFormat="true">
      <alignment horizontal="right"/>
      <protection locked="true"/>
    </xf>
    <xf numFmtId="0" fontId="149" fillId="0" borderId="0" xfId="0" applyFont="true"/>
    <xf numFmtId="0" fontId="150" fillId="0" borderId="4" xfId="0" applyBorder="true" applyFont="true">
      <alignment horizontal="left" vertical="top"/>
      <protection locked="true"/>
    </xf>
    <xf numFmtId="0" fontId="151" fillId="0" borderId="4" xfId="0" applyBorder="true" applyFont="true">
      <alignment horizontal="left" vertical="top" wrapText="true"/>
      <protection locked="true"/>
    </xf>
    <xf numFmtId="0" fontId="152" fillId="0" borderId="4" xfId="0" applyBorder="true" applyFont="true">
      <alignment horizontal="center" vertical="top"/>
      <protection locked="true"/>
    </xf>
    <xf numFmtId="169" fontId="153" fillId="0" borderId="4" xfId="0" applyBorder="true" applyFont="true" applyNumberFormat="true">
      <alignment horizontal="right" vertical="top"/>
      <protection locked="true"/>
    </xf>
    <xf numFmtId="170" fontId="154" fillId="0" borderId="4" xfId="0" applyBorder="true" applyFont="true" applyNumberFormat="true">
      <alignment horizontal="right" vertical="top"/>
      <protection locked="true"/>
    </xf>
    <xf numFmtId="4" fontId="155" fillId="3" borderId="4" xfId="0" applyFill="true" applyBorder="true" applyFont="true" applyNumberFormat="true">
      <alignment vertical="top" horizontal="right"/>
      <protection locked="false"/>
    </xf>
    <xf numFmtId="171" fontId="156" fillId="3" borderId="4" xfId="0" applyFill="true" applyBorder="true" applyFont="true" applyNumberFormat="true">
      <alignment vertical="top" horizontal="right"/>
      <protection locked="false"/>
    </xf>
    <xf numFmtId="4" fontId="157" fillId="0" borderId="4" xfId="0" applyBorder="true" applyFont="true" applyNumberFormat="true">
      <alignment horizontal="right" vertical="top"/>
      <protection locked="true"/>
    </xf>
    <xf numFmtId="4" fontId="158" fillId="0" borderId="4" xfId="0" applyBorder="true" applyFont="true" applyNumberFormat="true">
      <alignment horizontal="right" vertical="top"/>
      <protection locked="true"/>
    </xf>
    <xf numFmtId="0" fontId="159" fillId="0" borderId="0" xfId="0" applyFont="true"/>
    <xf numFmtId="0" fontId="160" fillId="5" borderId="0" xfId="0" applyFill="true" applyFont="true">
      <alignment horizontal="right"/>
      <protection locked="true"/>
    </xf>
    <xf numFmtId="4" fontId="161" fillId="5" borderId="0" xfId="0" applyFill="true" applyFont="true" applyNumberFormat="true">
      <alignment horizontal="right"/>
      <protection locked="true"/>
    </xf>
    <xf numFmtId="0" fontId="162" fillId="0" borderId="5" xfId="0" applyFont="true" applyBorder="true">
      <alignment horizontal="center" vertical="top"/>
      <protection locked="true"/>
    </xf>
    <xf numFmtId="166" fontId="163" fillId="0" borderId="0" xfId="0" applyFont="true" applyNumberFormat="true">
      <alignment horizontal="center" vertical="top"/>
      <protection locked="true"/>
    </xf>
    <xf numFmtId="0" fontId="164" fillId="0" borderId="0" xfId="0" applyFont="true">
      <alignment horizontal="left" vertical="top"/>
      <protection locked="true"/>
    </xf>
    <xf numFmtId="165" fontId="165" fillId="0" borderId="0" xfId="0" applyFont="true" applyNumberFormat="true">
      <alignment horizontal="left" vertical="top"/>
      <protection locked="true"/>
    </xf>
    <xf numFmtId="168" fontId="166" fillId="0" borderId="0" xfId="0" applyFont="true" applyNumberFormat="true">
      <alignment horizontal="left" vertical="top"/>
      <protection locked="true"/>
    </xf>
    <xf numFmtId="0" fontId="167" fillId="5" borderId="4" xfId="0" applyFill="true" applyBorder="true" applyFont="true">
      <alignment horizontal="left"/>
      <protection locked="true"/>
    </xf>
    <xf numFmtId="0" fontId="168" fillId="5" borderId="4" xfId="0" applyFill="true" applyBorder="true" applyFont="true">
      <alignment horizontal="left"/>
      <protection locked="true"/>
    </xf>
    <xf numFmtId="0" fontId="169" fillId="5" borderId="4" xfId="0" applyFill="true" applyBorder="true" applyFont="true">
      <alignment horizontal="left"/>
      <protection locked="true"/>
    </xf>
    <xf numFmtId="0" fontId="170" fillId="5" borderId="4" xfId="0" applyFill="true" applyBorder="true" applyFont="true">
      <alignment horizontal="left"/>
      <protection locked="true"/>
    </xf>
    <xf numFmtId="0" fontId="171" fillId="5" borderId="4" xfId="0" applyFill="true" applyBorder="true" applyFont="true">
      <alignment horizontal="left"/>
      <protection locked="true"/>
    </xf>
    <xf numFmtId="0" fontId="172" fillId="5" borderId="4" xfId="0" applyFill="true" applyBorder="true" applyFont="true">
      <alignment horizontal="left"/>
      <protection locked="true"/>
    </xf>
    <xf numFmtId="0" fontId="173" fillId="5" borderId="4" xfId="0" applyFill="true" applyBorder="true" applyFont="true">
      <alignment horizontal="left"/>
      <protection locked="true"/>
    </xf>
    <xf numFmtId="0" fontId="174" fillId="5" borderId="4" xfId="0" applyFill="true" applyBorder="true" applyFont="true">
      <alignment horizontal="left"/>
      <protection locked="true"/>
    </xf>
    <xf numFmtId="0" fontId="175" fillId="5" borderId="4" xfId="0" applyFill="true" applyBorder="true" applyFont="true">
      <alignment horizontal="left"/>
      <protection locked="true"/>
    </xf>
    <xf numFmtId="0" fontId="176" fillId="0" borderId="4" xfId="0" applyBorder="true" applyFont="true">
      <alignment horizontal="left" vertical="top"/>
      <protection locked="true"/>
    </xf>
    <xf numFmtId="0" fontId="177" fillId="0" borderId="4" xfId="0" applyBorder="true" applyFont="true">
      <alignment horizontal="left" vertical="top" wrapText="true"/>
      <protection locked="true"/>
    </xf>
    <xf numFmtId="4" fontId="178" fillId="3" borderId="4" xfId="0" applyFill="true" applyBorder="true" applyFont="true" applyNumberFormat="true">
      <alignment vertical="top" horizontal="right"/>
      <protection locked="false"/>
    </xf>
    <xf numFmtId="4" fontId="179" fillId="0" borderId="4" xfId="0" applyBorder="true" applyFont="true" applyNumberFormat="true">
      <alignment horizontal="right" vertical="top"/>
      <protection locked="true"/>
    </xf>
    <xf numFmtId="4" fontId="180" fillId="3" borderId="4" xfId="0" applyFill="true" applyBorder="true" applyFont="true" applyNumberFormat="true">
      <alignment vertical="top" horizontal="right"/>
      <protection locked="false"/>
    </xf>
    <xf numFmtId="4" fontId="181" fillId="0" borderId="4" xfId="0" applyBorder="true" applyFont="true" applyNumberFormat="true">
      <alignment horizontal="right" vertical="top"/>
      <protection locked="true"/>
    </xf>
    <xf numFmtId="4" fontId="182" fillId="5" borderId="4" xfId="0" applyFill="true" applyBorder="true" applyFont="true" applyNumberFormat="true">
      <alignment horizontal="right" vertical="top"/>
      <protection locked="true"/>
    </xf>
    <xf numFmtId="4" fontId="183" fillId="5" borderId="4" xfId="0" applyFill="true" applyBorder="true" applyFont="true" applyNumberFormat="true">
      <alignment horizontal="right" vertical="top"/>
      <protection locked="true"/>
    </xf>
    <xf numFmtId="0" fontId="184" fillId="0" borderId="4" xfId="0" applyBorder="true" applyFont="true">
      <alignment horizontal="left" vertical="top"/>
      <protection locked="true"/>
    </xf>
    <xf numFmtId="0" fontId="185" fillId="0" borderId="4" xfId="0" applyBorder="true" applyFont="true">
      <alignment horizontal="left" vertical="top" wrapText="true"/>
      <protection locked="true"/>
    </xf>
    <xf numFmtId="4" fontId="186" fillId="3" borderId="4" xfId="0" applyFill="true" applyBorder="true" applyFont="true" applyNumberFormat="true">
      <alignment vertical="top" horizontal="right"/>
      <protection locked="fals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3" borderId="4" xfId="0" applyFill="true" applyBorder="true" applyFont="true" applyNumberFormat="true">
      <alignment vertical="top" horizontal="right"/>
      <protection locked="false"/>
    </xf>
    <xf numFmtId="4" fontId="189" fillId="0" borderId="4" xfId="0" applyBorder="true" applyFont="true" applyNumberFormat="true">
      <alignment horizontal="right" vertical="top"/>
      <protection locked="true"/>
    </xf>
    <xf numFmtId="4" fontId="190" fillId="5" borderId="4" xfId="0" applyFill="true" applyBorder="true" applyFont="true" applyNumberFormat="true">
      <alignment horizontal="right" vertical="top"/>
      <protection locked="true"/>
    </xf>
    <xf numFmtId="4" fontId="191" fillId="5" borderId="4" xfId="0" applyFill="true" applyBorder="true" applyFont="true" applyNumberFormat="true">
      <alignment horizontal="right" vertical="top"/>
      <protection locked="true"/>
    </xf>
    <xf numFmtId="0" fontId="192" fillId="0" borderId="4" xfId="0" applyBorder="true" applyFont="true">
      <alignment horizontal="left" vertical="top"/>
      <protection locked="true"/>
    </xf>
    <xf numFmtId="0" fontId="193" fillId="0" borderId="4" xfId="0" applyBorder="true" applyFont="true">
      <alignment horizontal="left" vertical="top" wrapText="true"/>
      <protection locked="true"/>
    </xf>
    <xf numFmtId="4" fontId="194" fillId="3" borderId="4" xfId="0" applyFill="true" applyBorder="true" applyFont="true" applyNumberFormat="true">
      <alignment vertical="top" horizontal="right"/>
      <protection locked="false"/>
    </xf>
    <xf numFmtId="4" fontId="195" fillId="0" borderId="4" xfId="0" applyBorder="true" applyFont="true" applyNumberFormat="true">
      <alignment horizontal="right" vertical="top"/>
      <protection locked="true"/>
    </xf>
    <xf numFmtId="4" fontId="196" fillId="3" borderId="4" xfId="0" applyFill="true" applyBorder="true" applyFont="true" applyNumberFormat="true">
      <alignment vertical="top" horizontal="right"/>
      <protection locked="false"/>
    </xf>
    <xf numFmtId="4" fontId="197" fillId="0" borderId="4" xfId="0" applyBorder="true" applyFont="true" applyNumberFormat="true">
      <alignment horizontal="right" vertical="top"/>
      <protection locked="true"/>
    </xf>
    <xf numFmtId="4" fontId="198" fillId="5" borderId="4" xfId="0" applyFill="true" applyBorder="true" applyFont="true" applyNumberFormat="true">
      <alignment horizontal="right" vertical="top"/>
      <protection locked="true"/>
    </xf>
    <xf numFmtId="4" fontId="199" fillId="5" borderId="4" xfId="0" applyFill="true" applyBorder="true" applyFont="true" applyNumberFormat="true">
      <alignment horizontal="right" vertical="top"/>
      <protection locked="true"/>
    </xf>
    <xf numFmtId="0" fontId="200" fillId="0" borderId="4" xfId="0" applyBorder="true" applyFont="true">
      <alignment horizontal="left" vertical="top"/>
      <protection locked="true"/>
    </xf>
    <xf numFmtId="0" fontId="201" fillId="0" borderId="4" xfId="0" applyBorder="true" applyFont="true">
      <alignment horizontal="left" vertical="top" wrapText="true"/>
      <protection locked="true"/>
    </xf>
    <xf numFmtId="4" fontId="202" fillId="3" borderId="4" xfId="0" applyFill="true" applyBorder="true" applyFont="true" applyNumberFormat="true">
      <alignment vertical="top" horizontal="right"/>
      <protection locked="false"/>
    </xf>
    <xf numFmtId="4" fontId="203" fillId="0" borderId="4" xfId="0" applyBorder="true" applyFont="true" applyNumberFormat="true">
      <alignment horizontal="right" vertical="top"/>
      <protection locked="true"/>
    </xf>
    <xf numFmtId="4" fontId="204" fillId="3" borderId="4" xfId="0" applyFill="true" applyBorder="true" applyFont="true" applyNumberFormat="true">
      <alignment vertical="top" horizontal="right"/>
      <protection locked="false"/>
    </xf>
    <xf numFmtId="4" fontId="205" fillId="0" borderId="4" xfId="0" applyBorder="true" applyFont="true" applyNumberFormat="true">
      <alignment horizontal="right" vertical="top"/>
      <protection locked="true"/>
    </xf>
    <xf numFmtId="4" fontId="206" fillId="5" borderId="4" xfId="0" applyFill="true" applyBorder="true" applyFont="true" applyNumberFormat="true">
      <alignment horizontal="right" vertical="top"/>
      <protection locked="true"/>
    </xf>
    <xf numFmtId="4" fontId="207" fillId="5" borderId="4" xfId="0" applyFill="true" applyBorder="true" applyFont="true" applyNumberFormat="true">
      <alignment horizontal="right" vertical="top"/>
      <protection locked="true"/>
    </xf>
    <xf numFmtId="0" fontId="208" fillId="5" borderId="4" xfId="0" applyFill="true" applyBorder="true" applyFont="true">
      <alignment horizontal="left"/>
      <protection locked="true"/>
    </xf>
    <xf numFmtId="0" fontId="209" fillId="5" borderId="4" xfId="0" applyFill="true" applyBorder="true" applyFont="true">
      <alignment horizontal="left"/>
      <protection locked="true"/>
    </xf>
    <xf numFmtId="4" fontId="210" fillId="5" borderId="4" xfId="0" applyFill="true" applyBorder="true" applyFont="true" applyNumberFormat="true">
      <alignment horizontal="right"/>
      <protection locked="true"/>
    </xf>
    <xf numFmtId="4" fontId="211" fillId="5" borderId="4" xfId="0" applyFill="true" applyBorder="true" applyFont="true" applyNumberFormat="true">
      <alignment horizontal="right"/>
      <protection locked="true"/>
    </xf>
    <xf numFmtId="0" fontId="212" fillId="5" borderId="4" xfId="0" applyFill="true" applyBorder="true" applyFont="true">
      <alignment horizontal="left"/>
      <protection locked="true"/>
    </xf>
    <xf numFmtId="4" fontId="213" fillId="5" borderId="4" xfId="0" applyFill="true" applyBorder="true" applyFont="true" applyNumberFormat="true">
      <alignment horizontal="right"/>
      <protection locked="true"/>
    </xf>
    <xf numFmtId="0" fontId="214" fillId="5" borderId="4" xfId="0" applyFill="true" applyBorder="true" applyFont="true">
      <alignment horizontal="left"/>
      <protection locked="true"/>
    </xf>
    <xf numFmtId="4" fontId="215" fillId="5" borderId="4" xfId="0" applyFill="true" applyBorder="true" applyFont="true" applyNumberFormat="true">
      <alignment horizontal="right"/>
      <protection locked="true"/>
    </xf>
    <xf numFmtId="4" fontId="216" fillId="5" borderId="4" xfId="0" applyFill="true" applyBorder="true" applyFont="true" applyNumberFormat="true">
      <alignment horizontal="right"/>
      <protection locked="true"/>
    </xf>
    <xf numFmtId="0" fontId="217" fillId="0" borderId="0" xfId="0" applyFont="true">
      <alignment horizontal="left" vertical="top"/>
      <protection locked="true"/>
    </xf>
    <xf numFmtId="165" fontId="218" fillId="0" borderId="0" xfId="0" applyFont="true" applyNumberFormat="true">
      <alignment horizontal="left" vertical="top"/>
      <protection locked="true"/>
    </xf>
    <xf numFmtId="168" fontId="219" fillId="0" borderId="0" xfId="0" applyFont="true" applyNumberFormat="true">
      <alignment horizontal="left" vertical="top"/>
      <protection locked="true"/>
    </xf>
    <xf numFmtId="0" fontId="220" fillId="5" borderId="4" xfId="0" applyFill="true" applyBorder="true" applyFont="true">
      <alignment horizontal="left"/>
      <protection locked="true"/>
    </xf>
    <xf numFmtId="0" fontId="221" fillId="5" borderId="4" xfId="0" applyFill="true" applyBorder="true" applyFont="true">
      <alignment horizontal="left"/>
      <protection locked="true"/>
    </xf>
    <xf numFmtId="0" fontId="222" fillId="5" borderId="4" xfId="0" applyFill="true" applyBorder="true" applyFont="true">
      <alignment horizontal="left"/>
      <protection locked="true"/>
    </xf>
    <xf numFmtId="0" fontId="223" fillId="5" borderId="4" xfId="0" applyFill="true" applyBorder="true" applyFont="true">
      <alignment horizontal="left"/>
      <protection locked="true"/>
    </xf>
    <xf numFmtId="0" fontId="224" fillId="5" borderId="4" xfId="0" applyFill="true" applyBorder="true" applyFont="true">
      <alignment horizontal="left"/>
      <protection locked="true"/>
    </xf>
    <xf numFmtId="0" fontId="225" fillId="5" borderId="4" xfId="0" applyFill="true" applyBorder="true" applyFont="true">
      <alignment horizontal="left"/>
      <protection locked="true"/>
    </xf>
    <xf numFmtId="0" fontId="226" fillId="5" borderId="4" xfId="0" applyFill="true" applyBorder="true" applyFont="true">
      <alignment horizontal="left"/>
      <protection locked="true"/>
    </xf>
    <xf numFmtId="0" fontId="227" fillId="5" borderId="4" xfId="0" applyFill="true" applyBorder="true" applyFont="true">
      <alignment horizontal="left"/>
      <protection locked="true"/>
    </xf>
    <xf numFmtId="0" fontId="228" fillId="5" borderId="4" xfId="0" applyFill="true" applyBorder="true" applyFont="true">
      <alignment horizontal="left"/>
      <protection locked="true"/>
    </xf>
    <xf numFmtId="0" fontId="229" fillId="0" borderId="4" xfId="0" applyBorder="true" applyFont="true">
      <alignment horizontal="left" vertical="top"/>
      <protection locked="true"/>
    </xf>
    <xf numFmtId="4" fontId="230" fillId="0" borderId="4" xfId="0" applyBorder="true" applyFont="true" applyNumberFormat="true">
      <alignment horizontal="right" vertical="top"/>
      <protection locked="true"/>
    </xf>
    <xf numFmtId="4" fontId="231" fillId="0" borderId="4" xfId="0" applyBorder="true" applyFont="true" applyNumberFormat="true">
      <alignment horizontal="right" vertical="top"/>
      <protection locked="true"/>
    </xf>
    <xf numFmtId="4" fontId="232" fillId="3" borderId="4" xfId="0" applyFill="true" applyBorder="true" applyFont="true" applyNumberFormat="true">
      <alignment vertical="top"/>
      <protection locked="false"/>
    </xf>
    <xf numFmtId="0" fontId="233" fillId="0" borderId="4" xfId="0" applyBorder="true" applyFont="true">
      <alignment horizontal="left" vertical="top"/>
      <protection locked="true"/>
    </xf>
    <xf numFmtId="0" fontId="234" fillId="0" borderId="4" xfId="0" applyBorder="true" applyFont="true">
      <alignment horizontal="left" vertical="top"/>
      <protection locked="true"/>
    </xf>
    <xf numFmtId="0" fontId="235" fillId="0" borderId="4" xfId="0" applyBorder="true" applyFont="true">
      <alignment horizontal="left" vertical="top"/>
      <protection locked="true"/>
    </xf>
    <xf numFmtId="0" fontId="236" fillId="0" borderId="4" xfId="0" applyBorder="true" applyFont="true">
      <alignment horizontal="left" vertical="top"/>
      <protection locked="true"/>
    </xf>
    <xf numFmtId="0" fontId="237" fillId="0" borderId="4" xfId="0" applyBorder="true" applyFont="true">
      <alignment horizontal="left" vertical="top"/>
      <protection locked="true"/>
    </xf>
    <xf numFmtId="0" fontId="238" fillId="0" borderId="0" xfId="0" applyFont="true"/>
    <xf numFmtId="0" fontId="239" fillId="0" borderId="4" xfId="0" applyBorder="true" applyFont="true">
      <alignment horizontal="left" vertical="top"/>
      <protection locked="true"/>
    </xf>
    <xf numFmtId="4" fontId="240" fillId="0" borderId="4" xfId="0" applyBorder="true" applyFont="true" applyNumberFormat="true">
      <alignment horizontal="right" vertical="top"/>
      <protection locked="true"/>
    </xf>
    <xf numFmtId="4" fontId="241" fillId="0" borderId="4" xfId="0" applyBorder="true" applyFont="true" applyNumberFormat="true">
      <alignment horizontal="right" vertical="top"/>
      <protection locked="true"/>
    </xf>
    <xf numFmtId="4" fontId="242" fillId="3" borderId="4" xfId="0" applyFill="true" applyBorder="true" applyFont="true" applyNumberFormat="true">
      <alignment vertical="top"/>
      <protection locked="false"/>
    </xf>
    <xf numFmtId="0" fontId="243" fillId="0" borderId="4" xfId="0" applyBorder="true" applyFont="true">
      <alignment horizontal="left" vertical="top"/>
      <protection locked="true"/>
    </xf>
    <xf numFmtId="0" fontId="244" fillId="0" borderId="4" xfId="0" applyBorder="true" applyFont="true">
      <alignment horizontal="left" vertical="top"/>
      <protection locked="true"/>
    </xf>
    <xf numFmtId="0" fontId="245" fillId="0" borderId="4" xfId="0" applyBorder="true" applyFont="true">
      <alignment horizontal="left" vertical="top"/>
      <protection locked="true"/>
    </xf>
    <xf numFmtId="0" fontId="246" fillId="0" borderId="4" xfId="0" applyBorder="true" applyFont="true">
      <alignment horizontal="left" vertical="top"/>
      <protection locked="true"/>
    </xf>
    <xf numFmtId="0" fontId="247" fillId="0" borderId="4" xfId="0" applyBorder="true" applyFont="true">
      <alignment horizontal="left" vertical="top"/>
      <protection locked="true"/>
    </xf>
    <xf numFmtId="0" fontId="248" fillId="0" borderId="0" xfId="0" applyFont="true"/>
    <xf numFmtId="0" fontId="249" fillId="0" borderId="4" xfId="0" applyBorder="true" applyFont="true">
      <alignment horizontal="left" vertical="top"/>
      <protection locked="true"/>
    </xf>
    <xf numFmtId="4" fontId="250" fillId="0" borderId="4" xfId="0" applyBorder="true" applyFont="true" applyNumberFormat="true">
      <alignment horizontal="right" vertical="top"/>
      <protection locked="true"/>
    </xf>
    <xf numFmtId="4" fontId="251" fillId="0" borderId="4" xfId="0" applyBorder="true" applyFont="true" applyNumberFormat="true">
      <alignment horizontal="right" vertical="top"/>
      <protection locked="true"/>
    </xf>
    <xf numFmtId="4" fontId="252" fillId="3" borderId="4" xfId="0" applyFill="true" applyBorder="true" applyFont="true" applyNumberFormat="true">
      <alignment vertical="top"/>
      <protection locked="false"/>
    </xf>
    <xf numFmtId="0" fontId="253" fillId="0" borderId="4" xfId="0" applyBorder="true" applyFont="true">
      <alignment horizontal="left" vertical="top"/>
      <protection locked="true"/>
    </xf>
    <xf numFmtId="0" fontId="254" fillId="0" borderId="4" xfId="0" applyBorder="true" applyFont="true">
      <alignment horizontal="left" vertical="top"/>
      <protection locked="true"/>
    </xf>
    <xf numFmtId="0" fontId="255" fillId="0" borderId="4" xfId="0" applyBorder="true" applyFont="true">
      <alignment horizontal="left" vertical="top"/>
      <protection locked="true"/>
    </xf>
    <xf numFmtId="0" fontId="256" fillId="0" borderId="4" xfId="0" applyBorder="true" applyFont="true">
      <alignment horizontal="left" vertical="top"/>
      <protection locked="true"/>
    </xf>
    <xf numFmtId="0" fontId="257" fillId="0" borderId="4" xfId="0" applyBorder="true" applyFont="true">
      <alignment horizontal="left" vertical="top"/>
      <protection locked="true"/>
    </xf>
    <xf numFmtId="0" fontId="258" fillId="0" borderId="0" xfId="0" applyFont="true"/>
    <xf numFmtId="0" fontId="259" fillId="0" borderId="4" xfId="0" applyBorder="true" applyFont="true">
      <alignment horizontal="lef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4" fontId="261" fillId="0" borderId="4" xfId="0" applyBorder="true" applyFont="true" applyNumberFormat="true">
      <alignment horizontal="right" vertical="top"/>
      <protection locked="true"/>
    </xf>
    <xf numFmtId="4" fontId="262" fillId="3" borderId="4" xfId="0" applyFill="true" applyBorder="true" applyFont="true" applyNumberFormat="true">
      <alignment vertical="top"/>
      <protection locked="false"/>
    </xf>
    <xf numFmtId="0" fontId="263" fillId="0" borderId="4" xfId="0" applyBorder="true" applyFont="true">
      <alignment horizontal="left" vertical="top"/>
      <protection locked="true"/>
    </xf>
    <xf numFmtId="0" fontId="264" fillId="0" borderId="4" xfId="0" applyBorder="true" applyFont="true">
      <alignment horizontal="left" vertical="top"/>
      <protection locked="true"/>
    </xf>
    <xf numFmtId="0" fontId="265" fillId="0" borderId="4" xfId="0" applyBorder="true" applyFont="true">
      <alignment horizontal="left" vertical="top"/>
      <protection locked="true"/>
    </xf>
    <xf numFmtId="0" fontId="266" fillId="0" borderId="4" xfId="0" applyBorder="true" applyFont="true">
      <alignment horizontal="left" vertical="top"/>
      <protection locked="true"/>
    </xf>
    <xf numFmtId="0" fontId="267" fillId="0" borderId="4" xfId="0" applyBorder="true" applyFont="true">
      <alignment horizontal="left" vertical="top"/>
      <protection locked="true"/>
    </xf>
    <xf numFmtId="0" fontId="268" fillId="0" borderId="0" xfId="0" applyFont="true"/>
    <xf numFmtId="0" fontId="269" fillId="0" borderId="4" xfId="0" applyBorder="true" applyFont="true">
      <alignment horizontal="left" vertical="top"/>
      <protection locked="true"/>
    </xf>
    <xf numFmtId="4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3" borderId="4" xfId="0" applyFill="true" applyBorder="true" applyFont="true" applyNumberFormat="true">
      <alignment vertical="top"/>
      <protection locked="false"/>
    </xf>
    <xf numFmtId="0" fontId="273" fillId="0" borderId="4" xfId="0" applyBorder="true" applyFont="true">
      <alignment horizontal="left" vertical="top"/>
      <protection locked="true"/>
    </xf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/>
      <protection locked="true"/>
    </xf>
    <xf numFmtId="0" fontId="276" fillId="0" borderId="4" xfId="0" applyBorder="true" applyFont="true">
      <alignment horizontal="left" vertical="top"/>
      <protection locked="true"/>
    </xf>
    <xf numFmtId="0" fontId="277" fillId="0" borderId="4" xfId="0" applyBorder="true" applyFont="true">
      <alignment horizontal="left" vertical="top"/>
      <protection locked="true"/>
    </xf>
    <xf numFmtId="0" fontId="278" fillId="0" borderId="0" xfId="0" applyFont="true"/>
    <xf numFmtId="0" fontId="279" fillId="0" borderId="4" xfId="0" applyBorder="true" applyFont="true">
      <alignment horizontal="left" vertical="top"/>
      <protection locked="true"/>
    </xf>
    <xf numFmtId="4" fontId="280" fillId="0" borderId="4" xfId="0" applyBorder="true" applyFont="true" applyNumberFormat="true">
      <alignment horizontal="right" vertical="top"/>
      <protection locked="true"/>
    </xf>
    <xf numFmtId="4" fontId="281" fillId="0" borderId="4" xfId="0" applyBorder="true" applyFont="true" applyNumberFormat="true">
      <alignment horizontal="right" vertical="top"/>
      <protection locked="true"/>
    </xf>
    <xf numFmtId="4" fontId="282" fillId="0" borderId="4" xfId="0" applyBorder="true" applyFont="true" applyNumberFormat="true">
      <alignment horizontal="right" vertical="top"/>
      <protection locked="true"/>
    </xf>
    <xf numFmtId="0" fontId="283" fillId="0" borderId="4" xfId="0" applyBorder="true" applyFont="true">
      <alignment horizontal="left" vertical="top"/>
      <protection locked="true"/>
    </xf>
    <xf numFmtId="0" fontId="284" fillId="0" borderId="4" xfId="0" applyBorder="true" applyFont="true">
      <alignment horizontal="left" vertical="top"/>
      <protection locked="true"/>
    </xf>
    <xf numFmtId="0" fontId="285" fillId="0" borderId="4" xfId="0" applyBorder="true" applyFont="true">
      <alignment horizontal="left" vertical="top"/>
      <protection locked="true"/>
    </xf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/>
      <protection locked="true"/>
    </xf>
    <xf numFmtId="0" fontId="288" fillId="0" borderId="0" xfId="0" applyFont="true"/>
    <xf numFmtId="0" fontId="289" fillId="0" borderId="4" xfId="0" applyBorder="true" applyFont="true">
      <alignment horizontal="left" vertical="top"/>
      <protection locked="true"/>
    </xf>
    <xf numFmtId="4" fontId="290" fillId="0" borderId="4" xfId="0" applyBorder="true" applyFont="true" applyNumberFormat="true">
      <alignment horizontal="right" vertical="top"/>
      <protection locked="true"/>
    </xf>
    <xf numFmtId="0" fontId="291" fillId="0" borderId="4" xfId="0" applyBorder="true" applyFont="true">
      <alignment horizontal="left" vertical="top"/>
      <protection locked="true"/>
    </xf>
    <xf numFmtId="0" fontId="292" fillId="0" borderId="4" xfId="0" applyBorder="true" applyFont="true">
      <alignment horizontal="left" vertical="top"/>
      <protection locked="true"/>
    </xf>
    <xf numFmtId="0" fontId="293" fillId="0" borderId="4" xfId="0" applyBorder="true" applyFont="true">
      <alignment horizontal="left" vertical="top"/>
      <protection locked="true"/>
    </xf>
    <xf numFmtId="4" fontId="294" fillId="3" borderId="4" xfId="0" applyFill="true" applyBorder="true" applyNumberFormat="true" applyFont="true">
      <alignment vertical="top" horizontal="right"/>
      <protection locked="false"/>
    </xf>
    <xf numFmtId="0" fontId="295" fillId="0" borderId="0" xfId="0" applyFont="true"/>
    <xf numFmtId="0" fontId="296" fillId="0" borderId="4" xfId="0" applyBorder="true" applyFont="true">
      <alignment horizontal="left" vertical="top"/>
      <protection locked="true"/>
    </xf>
    <xf numFmtId="0" fontId="297" fillId="0" borderId="4" xfId="0" applyBorder="true" applyFont="true">
      <alignment horizontal="left" vertical="top"/>
      <protection locked="true"/>
    </xf>
    <xf numFmtId="0" fontId="298" fillId="0" borderId="4" xfId="0" applyBorder="true" applyFont="true">
      <alignment horizontal="left" vertical="top"/>
      <protection locked="true"/>
    </xf>
    <xf numFmtId="4" fontId="299" fillId="3" borderId="4" xfId="0" applyFill="true" applyBorder="true" applyNumberFormat="true" applyFont="true">
      <alignment vertical="top" horizontal="right"/>
      <protection locked="false"/>
    </xf>
    <xf numFmtId="0" fontId="300" fillId="0" borderId="0" xfId="0" applyFont="true"/>
    <xf numFmtId="0" fontId="301" fillId="0" borderId="4" xfId="0" applyBorder="true" applyFont="true">
      <alignment horizontal="left" vertical="top"/>
      <protection locked="true"/>
    </xf>
    <xf numFmtId="0" fontId="302" fillId="0" borderId="4" xfId="0" applyBorder="true" applyFont="true">
      <alignment horizontal="left" vertical="top"/>
      <protection locked="true"/>
    </xf>
    <xf numFmtId="0" fontId="303" fillId="0" borderId="4" xfId="0" applyBorder="true" applyFont="true">
      <alignment horizontal="left" vertical="top"/>
      <protection locked="true"/>
    </xf>
    <xf numFmtId="4" fontId="304" fillId="3" borderId="4" xfId="0" applyFill="true" applyBorder="true" applyNumberFormat="true" applyFont="true">
      <alignment vertical="top" horizontal="right"/>
      <protection locked="false"/>
    </xf>
    <xf numFmtId="0" fontId="305" fillId="0" borderId="4" xfId="0" applyBorder="true" applyFont="true">
      <alignment horizontal="left" vertical="top"/>
      <protection locked="true"/>
    </xf>
    <xf numFmtId="0" fontId="306" fillId="0" borderId="4" xfId="0" applyBorder="true" applyFont="true">
      <alignment horizontal="left" vertical="top"/>
      <protection locked="true"/>
    </xf>
    <xf numFmtId="0" fontId="307" fillId="0" borderId="4" xfId="0" applyBorder="true" applyFont="true">
      <alignment horizontal="left" vertical="top"/>
      <protection locked="true"/>
    </xf>
    <xf numFmtId="4" fontId="308" fillId="5" borderId="4" xfId="0" applyFill="true" applyBorder="true" applyFont="true" applyNumberFormat="true">
      <alignment horizontal="right"/>
      <protection locked="true"/>
    </xf>
    <xf numFmtId="0" fontId="309" fillId="0" borderId="0" xfId="0" applyFont="true"/>
    <xf numFmtId="0" fontId="310" fillId="0" borderId="4" xfId="0" applyBorder="true" applyFont="true">
      <alignment horizontal="left" vertical="top"/>
      <protection locked="true"/>
    </xf>
    <xf numFmtId="0" fontId="311" fillId="0" borderId="4" xfId="0" applyBorder="true" applyFont="true">
      <alignment horizontal="left" vertical="top"/>
      <protection locked="true"/>
    </xf>
    <xf numFmtId="0" fontId="312" fillId="0" borderId="4" xfId="0" applyBorder="true" applyFont="true">
      <alignment horizontal="left" vertical="top"/>
      <protection locked="true"/>
    </xf>
    <xf numFmtId="4" fontId="313" fillId="3" borderId="4" xfId="0" applyFill="true" applyBorder="true" applyNumberFormat="true" applyFont="true">
      <alignment vertical="top" horizontal="right"/>
      <protection locked="false"/>
    </xf>
    <xf numFmtId="0" fontId="314" fillId="0" borderId="5" xfId="0" applyFont="true" applyBorder="true">
      <alignment horizontal="center" vertical="top"/>
      <protection locked="true"/>
    </xf>
    <xf numFmtId="166" fontId="315" fillId="0" borderId="0" xfId="0" applyFont="true" applyNumberFormat="true">
      <alignment horizontal="center" vertical="top"/>
      <protection locked="true"/>
    </xf>
    <xf numFmtId="0" fontId="316" fillId="0" borderId="0" xfId="0" applyFont="true">
      <alignment horizontal="left" vertical="top"/>
      <protection locked="true"/>
    </xf>
    <xf numFmtId="165" fontId="317" fillId="0" borderId="0" xfId="0" applyFont="true" applyNumberFormat="true">
      <alignment horizontal="left" vertical="top"/>
      <protection locked="true"/>
    </xf>
    <xf numFmtId="168" fontId="318" fillId="0" borderId="0" xfId="0" applyFont="true" applyNumberFormat="true">
      <alignment horizontal="left" vertical="top"/>
      <protection locked="true"/>
    </xf>
    <xf numFmtId="0" fontId="319" fillId="5" borderId="4" xfId="0" applyFill="true" applyBorder="true" applyFont="true">
      <alignment horizontal="left"/>
      <protection locked="true"/>
    </xf>
    <xf numFmtId="0" fontId="320" fillId="5" borderId="4" xfId="0" applyFill="true" applyBorder="true" applyFont="true">
      <alignment horizontal="left"/>
      <protection locked="true"/>
    </xf>
    <xf numFmtId="0" fontId="321" fillId="5" borderId="4" xfId="0" applyFill="true" applyBorder="true" applyFont="true">
      <alignment horizontal="left"/>
      <protection locked="true"/>
    </xf>
    <xf numFmtId="0" fontId="322" fillId="5" borderId="4" xfId="0" applyFill="true" applyBorder="true" applyFont="true">
      <alignment horizontal="left"/>
      <protection locked="true"/>
    </xf>
    <xf numFmtId="0" fontId="323" fillId="5" borderId="4" xfId="0" applyFill="true" applyBorder="true" applyFont="true">
      <alignment horizontal="left"/>
      <protection locked="true"/>
    </xf>
    <xf numFmtId="0" fontId="324" fillId="5" borderId="4" xfId="0" applyFill="true" applyBorder="true" applyFont="true">
      <alignment horizontal="left"/>
      <protection locked="true"/>
    </xf>
    <xf numFmtId="0" fontId="325" fillId="5" borderId="4" xfId="0" applyFill="true" applyBorder="true" applyFont="true">
      <alignment horizontal="left"/>
      <protection locked="true"/>
    </xf>
    <xf numFmtId="0" fontId="326" fillId="5" borderId="4" xfId="0" applyFill="true" applyBorder="true" applyFont="true">
      <alignment horizontal="left"/>
      <protection locked="true"/>
    </xf>
    <xf numFmtId="0" fontId="327" fillId="5" borderId="4" xfId="0" applyFill="true" applyBorder="true" applyFont="true">
      <alignment horizontal="left"/>
      <protection locked="true"/>
    </xf>
    <xf numFmtId="0" fontId="328" fillId="0" borderId="4" xfId="0" applyBorder="true" applyFont="true">
      <alignment horizontal="left" vertical="top"/>
      <protection locked="true"/>
    </xf>
    <xf numFmtId="4" fontId="329" fillId="0" borderId="4" xfId="0" applyBorder="true" applyFont="true" applyNumberFormat="true">
      <alignment horizontal="right" vertical="top"/>
      <protection locked="true"/>
    </xf>
    <xf numFmtId="4" fontId="330" fillId="0" borderId="4" xfId="0" applyBorder="true" applyFont="true" applyNumberFormat="true">
      <alignment horizontal="right" vertical="top"/>
      <protection locked="true"/>
    </xf>
    <xf numFmtId="4" fontId="331" fillId="3" borderId="4" xfId="0" applyFill="true" applyBorder="true" applyFont="true" applyNumberFormat="true">
      <alignment vertical="top"/>
      <protection locked="false"/>
    </xf>
    <xf numFmtId="0" fontId="332" fillId="0" borderId="4" xfId="0" applyBorder="true" applyFont="true">
      <alignment horizontal="left" vertical="top"/>
      <protection locked="true"/>
    </xf>
    <xf numFmtId="0" fontId="333" fillId="0" borderId="4" xfId="0" applyBorder="true" applyFont="true">
      <alignment horizontal="left" vertical="top"/>
      <protection locked="true"/>
    </xf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/>
      <protection locked="true"/>
    </xf>
    <xf numFmtId="0" fontId="336" fillId="0" borderId="4" xfId="0" applyBorder="true" applyFont="true">
      <alignment horizontal="left" vertical="top"/>
      <protection locked="true"/>
    </xf>
    <xf numFmtId="0" fontId="337" fillId="0" borderId="0" xfId="0" applyFont="true"/>
    <xf numFmtId="0" fontId="338" fillId="0" borderId="4" xfId="0" applyBorder="true" applyFont="true">
      <alignment horizontal="left" vertical="top"/>
      <protection locked="true"/>
    </xf>
    <xf numFmtId="4" fontId="339" fillId="0" borderId="4" xfId="0" applyBorder="true" applyFont="true" applyNumberFormat="true">
      <alignment horizontal="right" vertical="top"/>
      <protection locked="true"/>
    </xf>
    <xf numFmtId="4" fontId="340" fillId="0" borderId="4" xfId="0" applyBorder="true" applyFont="true" applyNumberFormat="true">
      <alignment horizontal="right" vertical="top"/>
      <protection locked="true"/>
    </xf>
    <xf numFmtId="4" fontId="341" fillId="3" borderId="4" xfId="0" applyFill="true" applyBorder="true" applyFont="true" applyNumberFormat="true">
      <alignment vertical="top"/>
      <protection locked="false"/>
    </xf>
    <xf numFmtId="0" fontId="342" fillId="0" borderId="4" xfId="0" applyBorder="true" applyFont="true">
      <alignment horizontal="left" vertical="top"/>
      <protection locked="true"/>
    </xf>
    <xf numFmtId="0" fontId="343" fillId="0" borderId="4" xfId="0" applyBorder="true" applyFont="true">
      <alignment horizontal="left" vertical="top"/>
      <protection locked="true"/>
    </xf>
    <xf numFmtId="0" fontId="344" fillId="0" borderId="4" xfId="0" applyBorder="true" applyFont="true">
      <alignment horizontal="left" vertical="top"/>
      <protection locked="true"/>
    </xf>
    <xf numFmtId="0" fontId="345" fillId="0" borderId="4" xfId="0" applyBorder="true" applyFont="true">
      <alignment horizontal="left" vertical="top"/>
      <protection locked="true"/>
    </xf>
    <xf numFmtId="0" fontId="346" fillId="0" borderId="4" xfId="0" applyBorder="true" applyFont="true">
      <alignment horizontal="left" vertical="top"/>
      <protection locked="true"/>
    </xf>
    <xf numFmtId="0" fontId="347" fillId="0" borderId="0" xfId="0" applyFont="true"/>
    <xf numFmtId="0" fontId="348" fillId="0" borderId="4" xfId="0" applyBorder="true" applyFont="true">
      <alignment horizontal="left" vertical="top"/>
      <protection locked="true"/>
    </xf>
    <xf numFmtId="4" fontId="349" fillId="0" borderId="4" xfId="0" applyBorder="true" applyFont="true" applyNumberFormat="true">
      <alignment horizontal="right" vertical="top"/>
      <protection locked="true"/>
    </xf>
    <xf numFmtId="4" fontId="350" fillId="0" borderId="4" xfId="0" applyBorder="true" applyFont="true" applyNumberFormat="true">
      <alignment horizontal="right" vertical="top"/>
      <protection locked="true"/>
    </xf>
    <xf numFmtId="4" fontId="351" fillId="3" borderId="4" xfId="0" applyFill="true" applyBorder="true" applyFont="true" applyNumberFormat="true">
      <alignment vertical="top"/>
      <protection locked="false"/>
    </xf>
    <xf numFmtId="0" fontId="352" fillId="0" borderId="4" xfId="0" applyBorder="true" applyFont="true">
      <alignment horizontal="left" vertical="top"/>
      <protection locked="true"/>
    </xf>
    <xf numFmtId="0" fontId="353" fillId="0" borderId="4" xfId="0" applyBorder="true" applyFont="true">
      <alignment horizontal="left" vertical="top"/>
      <protection locked="true"/>
    </xf>
    <xf numFmtId="0" fontId="354" fillId="0" borderId="4" xfId="0" applyBorder="true" applyFont="true">
      <alignment horizontal="left" vertical="top"/>
      <protection locked="true"/>
    </xf>
    <xf numFmtId="0" fontId="355" fillId="0" borderId="4" xfId="0" applyBorder="true" applyFont="true">
      <alignment horizontal="left" vertical="top"/>
      <protection locked="true"/>
    </xf>
    <xf numFmtId="0" fontId="356" fillId="0" borderId="4" xfId="0" applyBorder="true" applyFont="true">
      <alignment horizontal="left" vertical="top"/>
      <protection locked="true"/>
    </xf>
    <xf numFmtId="0" fontId="357" fillId="0" borderId="0" xfId="0" applyFont="true"/>
    <xf numFmtId="0" fontId="358" fillId="0" borderId="4" xfId="0" applyBorder="true" applyFont="true">
      <alignment horizontal="left" vertical="top"/>
      <protection locked="true"/>
    </xf>
    <xf numFmtId="4" fontId="359" fillId="0" borderId="4" xfId="0" applyBorder="true" applyFont="true" applyNumberFormat="true">
      <alignment horizontal="right" vertical="top"/>
      <protection locked="true"/>
    </xf>
    <xf numFmtId="4" fontId="360" fillId="0" borderId="4" xfId="0" applyBorder="true" applyFont="true" applyNumberFormat="true">
      <alignment horizontal="right" vertical="top"/>
      <protection locked="true"/>
    </xf>
    <xf numFmtId="4" fontId="361" fillId="3" borderId="4" xfId="0" applyFill="true" applyBorder="true" applyFont="true" applyNumberFormat="true">
      <alignment vertical="top"/>
      <protection locked="false"/>
    </xf>
    <xf numFmtId="0" fontId="362" fillId="0" borderId="4" xfId="0" applyBorder="true" applyFont="true">
      <alignment horizontal="left" vertical="top"/>
      <protection locked="true"/>
    </xf>
    <xf numFmtId="0" fontId="363" fillId="0" borderId="4" xfId="0" applyBorder="true" applyFont="true">
      <alignment horizontal="left" vertical="top"/>
      <protection locked="true"/>
    </xf>
    <xf numFmtId="0" fontId="364" fillId="0" borderId="4" xfId="0" applyBorder="true" applyFont="true">
      <alignment horizontal="left" vertical="top"/>
      <protection locked="true"/>
    </xf>
    <xf numFmtId="0" fontId="365" fillId="0" borderId="4" xfId="0" applyBorder="true" applyFont="true">
      <alignment horizontal="left" vertical="top"/>
      <protection locked="true"/>
    </xf>
    <xf numFmtId="0" fontId="366" fillId="0" borderId="4" xfId="0" applyBorder="true" applyFont="true">
      <alignment horizontal="left" vertical="top"/>
      <protection locked="true"/>
    </xf>
    <xf numFmtId="0" fontId="367" fillId="0" borderId="0" xfId="0" applyFont="true"/>
    <xf numFmtId="0" fontId="368" fillId="0" borderId="4" xfId="0" applyBorder="true" applyFont="true">
      <alignment horizontal="left" vertical="top"/>
      <protection locked="true"/>
    </xf>
    <xf numFmtId="4" fontId="369" fillId="0" borderId="4" xfId="0" applyBorder="true" applyFont="true" applyNumberFormat="true">
      <alignment horizontal="right" vertical="top"/>
      <protection locked="true"/>
    </xf>
    <xf numFmtId="4" fontId="370" fillId="0" borderId="4" xfId="0" applyBorder="true" applyFont="true" applyNumberFormat="true">
      <alignment horizontal="right" vertical="top"/>
      <protection locked="true"/>
    </xf>
    <xf numFmtId="4" fontId="371" fillId="3" borderId="4" xfId="0" applyFill="true" applyBorder="true" applyFont="true" applyNumberFormat="true">
      <alignment vertical="top"/>
      <protection locked="false"/>
    </xf>
    <xf numFmtId="0" fontId="372" fillId="0" borderId="4" xfId="0" applyBorder="true" applyFont="true">
      <alignment horizontal="left" vertical="top"/>
      <protection locked="true"/>
    </xf>
    <xf numFmtId="0" fontId="373" fillId="0" borderId="4" xfId="0" applyBorder="true" applyFont="true">
      <alignment horizontal="left" vertical="top"/>
      <protection locked="true"/>
    </xf>
    <xf numFmtId="0" fontId="374" fillId="0" borderId="4" xfId="0" applyBorder="true" applyFont="true">
      <alignment horizontal="left" vertical="top"/>
      <protection locked="true"/>
    </xf>
    <xf numFmtId="0" fontId="375" fillId="0" borderId="4" xfId="0" applyBorder="true" applyFont="true">
      <alignment horizontal="left" vertical="top"/>
      <protection locked="true"/>
    </xf>
    <xf numFmtId="0" fontId="376" fillId="0" borderId="4" xfId="0" applyBorder="true" applyFont="true">
      <alignment horizontal="left" vertical="top"/>
      <protection locked="true"/>
    </xf>
    <xf numFmtId="0" fontId="377" fillId="0" borderId="0" xfId="0" applyFont="true"/>
    <xf numFmtId="0" fontId="378" fillId="0" borderId="4" xfId="0" applyBorder="true" applyFont="true">
      <alignment horizontal="lef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4" fontId="381" fillId="0" borderId="4" xfId="0" applyBorder="true" applyFont="true" applyNumberFormat="true">
      <alignment horizontal="right" vertical="top"/>
      <protection locked="true"/>
    </xf>
    <xf numFmtId="0" fontId="382" fillId="0" borderId="4" xfId="0" applyBorder="true" applyFont="true">
      <alignment horizontal="left" vertical="top"/>
      <protection locked="true"/>
    </xf>
    <xf numFmtId="0" fontId="383" fillId="0" borderId="4" xfId="0" applyBorder="true" applyFont="true">
      <alignment horizontal="left" vertical="top"/>
      <protection locked="true"/>
    </xf>
    <xf numFmtId="0" fontId="384" fillId="0" borderId="4" xfId="0" applyBorder="true" applyFont="true">
      <alignment horizontal="left" vertical="top"/>
      <protection locked="true"/>
    </xf>
    <xf numFmtId="0" fontId="385" fillId="0" borderId="4" xfId="0" applyBorder="true" applyFont="true">
      <alignment horizontal="left" vertical="top"/>
      <protection locked="true"/>
    </xf>
    <xf numFmtId="0" fontId="386" fillId="0" borderId="4" xfId="0" applyBorder="true" applyFont="true">
      <alignment horizontal="left" vertical="top"/>
      <protection locked="true"/>
    </xf>
    <xf numFmtId="0" fontId="387" fillId="0" borderId="0" xfId="0" applyFont="true"/>
    <xf numFmtId="0" fontId="388" fillId="0" borderId="4" xfId="0" applyBorder="true" applyFont="true">
      <alignment horizontal="left" vertical="top"/>
      <protection locked="true"/>
    </xf>
    <xf numFmtId="4" fontId="389" fillId="0" borderId="4" xfId="0" applyBorder="true" applyFont="true" applyNumberFormat="true">
      <alignment horizontal="right" vertical="top"/>
      <protection locked="true"/>
    </xf>
    <xf numFmtId="0" fontId="390" fillId="0" borderId="4" xfId="0" applyBorder="true" applyFont="true">
      <alignment horizontal="left" vertical="top"/>
      <protection locked="true"/>
    </xf>
    <xf numFmtId="0" fontId="391" fillId="0" borderId="4" xfId="0" applyBorder="true" applyFont="true">
      <alignment horizontal="left" vertical="top"/>
      <protection locked="true"/>
    </xf>
    <xf numFmtId="0" fontId="392" fillId="0" borderId="4" xfId="0" applyBorder="true" applyFont="true">
      <alignment horizontal="left" vertical="top"/>
      <protection locked="true"/>
    </xf>
    <xf numFmtId="4" fontId="393" fillId="3" borderId="4" xfId="0" applyFill="true" applyBorder="true" applyNumberFormat="true" applyFont="true">
      <alignment vertical="top" horizontal="right"/>
      <protection locked="false"/>
    </xf>
    <xf numFmtId="0" fontId="394" fillId="0" borderId="0" xfId="0" applyFont="true"/>
    <xf numFmtId="0" fontId="395" fillId="0" borderId="4" xfId="0" applyBorder="true" applyFont="true">
      <alignment horizontal="left" vertical="top"/>
      <protection locked="true"/>
    </xf>
    <xf numFmtId="0" fontId="396" fillId="0" borderId="4" xfId="0" applyBorder="true" applyFont="true">
      <alignment horizontal="left" vertical="top"/>
      <protection locked="true"/>
    </xf>
    <xf numFmtId="0" fontId="397" fillId="0" borderId="4" xfId="0" applyBorder="true" applyFont="true">
      <alignment horizontal="left" vertical="top"/>
      <protection locked="true"/>
    </xf>
    <xf numFmtId="4" fontId="398" fillId="3" borderId="4" xfId="0" applyFill="true" applyBorder="true" applyNumberFormat="true" applyFont="true">
      <alignment vertical="top" horizontal="right"/>
      <protection locked="false"/>
    </xf>
    <xf numFmtId="0" fontId="399" fillId="0" borderId="5" xfId="0" applyFont="true" applyBorder="true">
      <alignment horizontal="center" vertical="top"/>
      <protection locked="true"/>
    </xf>
    <xf numFmtId="166" fontId="400" fillId="0" borderId="0" xfId="0" applyFont="true" applyNumberFormat="true">
      <alignment horizontal="center" vertical="top"/>
      <protection locked="true"/>
    </xf>
    <xf numFmtId="0" fontId="401" fillId="0" borderId="0" xfId="0" applyFont="true">
      <alignment horizontal="left" vertical="top"/>
      <protection locked="true"/>
    </xf>
    <xf numFmtId="165" fontId="402" fillId="0" borderId="0" xfId="0" applyFont="true" applyNumberFormat="true">
      <alignment horizontal="left" vertical="top"/>
      <protection locked="true"/>
    </xf>
    <xf numFmtId="168" fontId="403" fillId="0" borderId="0" xfId="0" applyFont="true" applyNumberFormat="true">
      <alignment horizontal="left" vertical="top"/>
      <protection locked="true"/>
    </xf>
    <xf numFmtId="0" fontId="404" fillId="0" borderId="4" xfId="0" applyBorder="true" applyFont="true">
      <alignment horizontal="left" vertical="top"/>
      <protection locked="true"/>
    </xf>
    <xf numFmtId="0" fontId="405" fillId="3" borderId="4" xfId="0" applyFill="true" applyBorder="true" applyFont="true">
      <alignment vertical="top"/>
      <protection locked="false"/>
    </xf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/>
      <protection locked="true"/>
    </xf>
    <xf numFmtId="0" fontId="408" fillId="0" borderId="4" xfId="0" applyBorder="true" applyFont="true">
      <alignment horizontal="left" vertical="top"/>
      <protection locked="true"/>
    </xf>
    <xf numFmtId="0" fontId="409" fillId="0" borderId="4" xfId="0" applyBorder="true" applyFont="true">
      <alignment horizontal="left" vertical="top"/>
      <protection locked="true"/>
    </xf>
    <xf numFmtId="0" fontId="410" fillId="0" borderId="4" xfId="0" applyBorder="true" applyFont="true">
      <alignment horizontal="left" vertical="top"/>
      <protection locked="true"/>
    </xf>
    <xf numFmtId="0" fontId="411" fillId="0" borderId="4" xfId="0" applyBorder="true" applyFont="true">
      <alignment horizontal="left" vertical="top"/>
      <protection locked="true"/>
    </xf>
    <xf numFmtId="0" fontId="412" fillId="0" borderId="4" xfId="0" applyBorder="true" applyFont="true">
      <alignment horizontal="left" vertical="top"/>
      <protection locked="true"/>
    </xf>
    <xf numFmtId="0" fontId="413" fillId="0" borderId="4" xfId="0" applyBorder="true" applyFont="true">
      <alignment horizontal="left" vertical="top"/>
      <protection locked="true"/>
    </xf>
    <xf numFmtId="0" fontId="414" fillId="3" borderId="4" xfId="0" applyFill="true" applyBorder="true" applyFont="true">
      <alignment vertical="top"/>
      <protection locked="false"/>
    </xf>
    <xf numFmtId="0" fontId="415" fillId="0" borderId="4" xfId="0" applyBorder="true" applyFont="true">
      <alignment horizontal="left" vertical="top"/>
      <protection locked="true"/>
    </xf>
    <xf numFmtId="0" fontId="416" fillId="0" borderId="4" xfId="0" applyBorder="true" applyFont="true">
      <alignment horizontal="left" vertical="top"/>
      <protection locked="true"/>
    </xf>
    <xf numFmtId="0" fontId="417" fillId="0" borderId="4" xfId="0" applyBorder="true" applyFont="true">
      <alignment horizontal="left" vertical="top"/>
      <protection locked="true"/>
    </xf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/>
      <protection locked="true"/>
    </xf>
    <xf numFmtId="0" fontId="420" fillId="0" borderId="4" xfId="0" applyBorder="true" applyFont="true">
      <alignment horizontal="left" vertical="top"/>
      <protection locked="true"/>
    </xf>
    <xf numFmtId="0" fontId="421" fillId="0" borderId="4" xfId="0" applyBorder="true" applyFont="true">
      <alignment horizontal="left" vertical="top"/>
      <protection locked="true"/>
    </xf>
    <xf numFmtId="0" fontId="422" fillId="0" borderId="4" xfId="0" applyBorder="true" applyFont="true">
      <alignment horizontal="left" vertical="top"/>
      <protection locked="true"/>
    </xf>
    <xf numFmtId="0" fontId="423" fillId="3" borderId="4" xfId="0" applyFill="true" applyBorder="true" applyFont="true">
      <alignment vertical="top"/>
      <protection locked="false"/>
    </xf>
    <xf numFmtId="0" fontId="424" fillId="0" borderId="4" xfId="0" applyBorder="true" applyFont="true">
      <alignment horizontal="left" vertical="top"/>
      <protection locked="true"/>
    </xf>
    <xf numFmtId="0" fontId="425" fillId="0" borderId="4" xfId="0" applyBorder="true" applyFont="true">
      <alignment horizontal="left" vertical="top"/>
      <protection locked="true"/>
    </xf>
    <xf numFmtId="0" fontId="426" fillId="0" borderId="4" xfId="0" applyBorder="true" applyFont="true">
      <alignment horizontal="left" vertical="top"/>
      <protection locked="true"/>
    </xf>
    <xf numFmtId="0" fontId="427" fillId="0" borderId="4" xfId="0" applyBorder="true" applyFont="true">
      <alignment horizontal="left" vertical="top"/>
      <protection locked="true"/>
    </xf>
    <xf numFmtId="0" fontId="428" fillId="0" borderId="4" xfId="0" applyBorder="true" applyFont="true">
      <alignment horizontal="left" vertical="top"/>
      <protection locked="true"/>
    </xf>
    <xf numFmtId="0" fontId="429" fillId="0" borderId="4" xfId="0" applyBorder="true" applyFont="true">
      <alignment horizontal="left" vertical="top"/>
      <protection locked="true"/>
    </xf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/>
      <protection locked="true"/>
    </xf>
    <xf numFmtId="0" fontId="432" fillId="3" borderId="4" xfId="0" applyFill="true" applyBorder="true" applyFont="true">
      <alignment vertical="top"/>
      <protection locked="false"/>
    </xf>
    <xf numFmtId="0" fontId="433" fillId="0" borderId="4" xfId="0" applyBorder="true" applyFont="true">
      <alignment horizontal="left" vertical="top"/>
      <protection locked="true"/>
    </xf>
    <xf numFmtId="0" fontId="434" fillId="0" borderId="4" xfId="0" applyBorder="true" applyFont="true">
      <alignment horizontal="left" vertical="top"/>
      <protection locked="true"/>
    </xf>
    <xf numFmtId="0" fontId="435" fillId="0" borderId="4" xfId="0" applyBorder="true" applyFont="true">
      <alignment horizontal="left" vertical="top"/>
      <protection locked="true"/>
    </xf>
    <xf numFmtId="0" fontId="436" fillId="0" borderId="4" xfId="0" applyBorder="true" applyFont="true">
      <alignment horizontal="left" vertical="top"/>
      <protection locked="true"/>
    </xf>
    <xf numFmtId="0" fontId="437" fillId="0" borderId="4" xfId="0" applyBorder="true" applyFont="true">
      <alignment horizontal="left" vertical="top"/>
      <protection locked="true"/>
    </xf>
    <xf numFmtId="0" fontId="438" fillId="0" borderId="4" xfId="0" applyBorder="true" applyFont="true">
      <alignment horizontal="left" vertical="top"/>
      <protection locked="true"/>
    </xf>
    <xf numFmtId="0" fontId="439" fillId="0" borderId="4" xfId="0" applyBorder="true" applyFont="true">
      <alignment horizontal="left" vertical="top"/>
      <protection locked="true"/>
    </xf>
    <xf numFmtId="0" fontId="440" fillId="0" borderId="4" xfId="0" applyBorder="true" applyFont="true">
      <alignment horizontal="left" vertical="top"/>
      <protection locked="true"/>
    </xf>
    <xf numFmtId="172" fontId="441" fillId="0" borderId="4" xfId="0" applyBorder="true" applyFont="true" applyNumberFormat="true">
      <alignment horizontal="right" vertical="top"/>
      <protection locked="true"/>
    </xf>
    <xf numFmtId="0" fontId="442" fillId="0" borderId="4" xfId="0" applyBorder="true" applyFont="true">
      <alignment horizontal="left" vertical="top"/>
      <protection locked="true"/>
    </xf>
    <xf numFmtId="172" fontId="443" fillId="0" borderId="4" xfId="0" applyBorder="true" applyFont="true" applyNumberFormat="true">
      <alignment horizontal="right" vertical="top"/>
      <protection locked="true"/>
    </xf>
    <xf numFmtId="0" fontId="444" fillId="0" borderId="5" xfId="0" applyFont="true" applyBorder="true">
      <alignment horizontal="center" vertical="top"/>
      <protection locked="true"/>
    </xf>
    <xf numFmtId="166" fontId="445" fillId="0" borderId="0" xfId="0" applyFont="true" applyNumberFormat="true">
      <alignment horizontal="center" vertical="top"/>
      <protection locked="true"/>
    </xf>
    <xf numFmtId="4" fontId="446" fillId="0" borderId="4" xfId="0" applyBorder="true" applyFont="true" applyNumberFormat="true">
      <alignment horizontal="right" vertical="top"/>
      <protection locked="true"/>
    </xf>
    <xf numFmtId="4" fontId="447" fillId="0" borderId="4" xfId="0" applyBorder="true" applyFont="true" applyNumberFormat="true">
      <alignment horizontal="right" vertical="top"/>
      <protection locked="true"/>
    </xf>
    <xf numFmtId="172" fontId="448" fillId="0" borderId="4" xfId="0" applyBorder="true" applyFont="true" applyNumberFormat="true">
      <alignment horizontal="right" vertical="top"/>
      <protection locked="true"/>
    </xf>
    <xf numFmtId="172" fontId="449" fillId="0" borderId="4" xfId="0" applyBorder="true" applyFont="true" applyNumberFormat="true">
      <alignment horizontal="right" vertical="top"/>
      <protection locked="true"/>
    </xf>
    <xf numFmtId="4" fontId="450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</row>
    <row r="8">
      <c r="A8" s="10" t="s">
        <v>32</v>
      </c>
      <c r="B8" s="11" t="s">
        <v>33</v>
      </c>
      <c r="C8" s="12"/>
      <c r="D8" s="13"/>
      <c r="E8" s="14"/>
      <c r="F8" s="15"/>
      <c r="G8" s="16"/>
      <c r="H8" s="17"/>
      <c r="I8" s="18">
        <f>SUM(I9:I11)</f>
      </c>
      <c r="J8" s="19" t="s">
        <v>34</v>
      </c>
    </row>
    <row r="9">
      <c r="A9" s="20" t="s">
        <v>35</v>
      </c>
      <c r="B9" s="21" t="s">
        <v>36</v>
      </c>
      <c r="C9" s="22" t="s">
        <v>37</v>
      </c>
      <c r="D9" s="23" t="n">
        <v>2.88</v>
      </c>
      <c r="E9" s="24" t="n">
        <v>333.84</v>
      </c>
      <c r="F9" s="25"/>
      <c r="G9" s="26"/>
      <c r="H9" s="27">
        <f>ROUND((ROUND(F9,2)*G9/100)+ROUND(F9,2),2)</f>
      </c>
      <c r="I9" s="28">
        <f>ROUND(H9*D9,2)</f>
      </c>
      <c r="J9" s="29" t="s">
        <v>23</v>
      </c>
    </row>
    <row r="10">
      <c r="A10" s="30" t="s">
        <v>38</v>
      </c>
      <c r="B10" s="31" t="s">
        <v>39</v>
      </c>
      <c r="C10" s="32" t="s">
        <v>37</v>
      </c>
      <c r="D10" s="33" t="n">
        <v>521.57</v>
      </c>
      <c r="E10" s="34" t="n">
        <v>3.33</v>
      </c>
      <c r="F10" s="35"/>
      <c r="G10" s="36"/>
      <c r="H10" s="37">
        <f>ROUND((ROUND(F10,2)*G10/100)+ROUND(F10,2),2)</f>
      </c>
      <c r="I10" s="38">
        <f>ROUND(H10*D10,2)</f>
      </c>
      <c r="J10" s="39" t="s">
        <v>23</v>
      </c>
    </row>
    <row r="11">
      <c r="A11" s="40" t="s">
        <v>40</v>
      </c>
      <c r="B11" s="41" t="s">
        <v>41</v>
      </c>
      <c r="C11" s="42" t="s">
        <v>37</v>
      </c>
      <c r="D11" s="43" t="n">
        <v>521.57</v>
      </c>
      <c r="E11" s="44" t="n">
        <v>7.16</v>
      </c>
      <c r="F11" s="45"/>
      <c r="G11" s="46"/>
      <c r="H11" s="47">
        <f>ROUND((ROUND(F11,2)*G11/100)+ROUND(F11,2),2)</f>
      </c>
      <c r="I11" s="48">
        <f>ROUND(H11*D11,2)</f>
      </c>
      <c r="J11" s="49" t="s">
        <v>23</v>
      </c>
    </row>
    <row r="12">
      <c r="A12" s="50" t="s">
        <v>42</v>
      </c>
      <c r="B12" s="51" t="s">
        <v>43</v>
      </c>
      <c r="C12" s="52"/>
      <c r="D12" s="53"/>
      <c r="E12" s="54"/>
      <c r="F12" s="55"/>
      <c r="G12" s="56"/>
      <c r="H12" s="57"/>
      <c r="I12" s="58">
        <f>SUM(I13:I18)</f>
      </c>
      <c r="J12" s="59" t="s">
        <v>34</v>
      </c>
    </row>
    <row r="13">
      <c r="A13" s="60" t="s">
        <v>44</v>
      </c>
      <c r="B13" s="61" t="s">
        <v>45</v>
      </c>
      <c r="C13" s="62" t="s">
        <v>37</v>
      </c>
      <c r="D13" s="63" t="n">
        <v>540.64</v>
      </c>
      <c r="E13" s="64" t="n">
        <v>83.25</v>
      </c>
      <c r="F13" s="65"/>
      <c r="G13" s="66"/>
      <c r="H13" s="67">
        <f>ROUND((ROUND(F13,2)*G13/100)+ROUND(F13,2),2)</f>
      </c>
      <c r="I13" s="68">
        <f>ROUND(H13*D13,2)</f>
      </c>
      <c r="J13" s="69" t="s">
        <v>23</v>
      </c>
    </row>
    <row r="14">
      <c r="A14" s="70" t="s">
        <v>46</v>
      </c>
      <c r="B14" s="71" t="s">
        <v>47</v>
      </c>
      <c r="C14" s="72" t="s">
        <v>37</v>
      </c>
      <c r="D14" s="73" t="n">
        <v>521.57</v>
      </c>
      <c r="E14" s="74" t="n">
        <v>34.24</v>
      </c>
      <c r="F14" s="75"/>
      <c r="G14" s="76"/>
      <c r="H14" s="77">
        <f>ROUND((ROUND(F14,2)*G14/100)+ROUND(F14,2),2)</f>
      </c>
      <c r="I14" s="78">
        <f>ROUND(H14*D14,2)</f>
      </c>
      <c r="J14" s="79" t="s">
        <v>23</v>
      </c>
    </row>
    <row r="15">
      <c r="A15" s="80" t="s">
        <v>48</v>
      </c>
      <c r="B15" s="81" t="s">
        <v>49</v>
      </c>
      <c r="C15" s="82" t="s">
        <v>37</v>
      </c>
      <c r="D15" s="83" t="n">
        <v>19.07</v>
      </c>
      <c r="E15" s="84" t="n">
        <v>45.91</v>
      </c>
      <c r="F15" s="85"/>
      <c r="G15" s="86"/>
      <c r="H15" s="87">
        <f>ROUND((ROUND(F15,2)*G15/100)+ROUND(F15,2),2)</f>
      </c>
      <c r="I15" s="88">
        <f>ROUND(H15*D15,2)</f>
      </c>
      <c r="J15" s="89" t="s">
        <v>23</v>
      </c>
    </row>
    <row r="16">
      <c r="A16" s="90" t="s">
        <v>50</v>
      </c>
      <c r="B16" s="91" t="s">
        <v>51</v>
      </c>
      <c r="C16" s="92" t="s">
        <v>52</v>
      </c>
      <c r="D16" s="93" t="n">
        <v>76.0</v>
      </c>
      <c r="E16" s="94" t="n">
        <v>31.03</v>
      </c>
      <c r="F16" s="95"/>
      <c r="G16" s="96"/>
      <c r="H16" s="97">
        <f>ROUND((ROUND(F16,2)*G16/100)+ROUND(F16,2),2)</f>
      </c>
      <c r="I16" s="98">
        <f>ROUND(H16*D16,2)</f>
      </c>
      <c r="J16" s="99" t="s">
        <v>23</v>
      </c>
    </row>
    <row r="17">
      <c r="A17" s="100" t="s">
        <v>53</v>
      </c>
      <c r="B17" s="101" t="s">
        <v>54</v>
      </c>
      <c r="C17" s="102" t="s">
        <v>52</v>
      </c>
      <c r="D17" s="103" t="n">
        <v>96.85</v>
      </c>
      <c r="E17" s="104" t="n">
        <v>74.31</v>
      </c>
      <c r="F17" s="105"/>
      <c r="G17" s="106"/>
      <c r="H17" s="107">
        <f>ROUND((ROUND(F17,2)*G17/100)+ROUND(F17,2),2)</f>
      </c>
      <c r="I17" s="108">
        <f>ROUND(H17*D17,2)</f>
      </c>
      <c r="J17" s="109" t="s">
        <v>23</v>
      </c>
    </row>
    <row r="18">
      <c r="A18" s="110" t="s">
        <v>55</v>
      </c>
      <c r="B18" s="111" t="s">
        <v>56</v>
      </c>
      <c r="C18" s="112" t="s">
        <v>52</v>
      </c>
      <c r="D18" s="113" t="n">
        <v>27.95</v>
      </c>
      <c r="E18" s="114" t="n">
        <v>58.91</v>
      </c>
      <c r="F18" s="115"/>
      <c r="G18" s="116"/>
      <c r="H18" s="117">
        <f>ROUND((ROUND(F18,2)*G18/100)+ROUND(F18,2),2)</f>
      </c>
      <c r="I18" s="118">
        <f>ROUND(H18*D18,2)</f>
      </c>
      <c r="J18" s="119" t="s">
        <v>23</v>
      </c>
    </row>
    <row r="19">
      <c r="A19" s="120" t="s">
        <v>57</v>
      </c>
      <c r="B19" s="121" t="s">
        <v>58</v>
      </c>
      <c r="C19" s="122"/>
      <c r="D19" s="123"/>
      <c r="E19" s="124"/>
      <c r="F19" s="125"/>
      <c r="G19" s="126"/>
      <c r="H19" s="127"/>
      <c r="I19" s="128">
        <f>SUM(I20:I20)</f>
      </c>
      <c r="J19" s="129" t="s">
        <v>34</v>
      </c>
    </row>
    <row r="20">
      <c r="A20" s="130" t="s">
        <v>59</v>
      </c>
      <c r="B20" s="131" t="s">
        <v>60</v>
      </c>
      <c r="C20" s="132" t="s">
        <v>37</v>
      </c>
      <c r="D20" s="133" t="n">
        <v>223.87</v>
      </c>
      <c r="E20" s="134" t="n">
        <v>1.86</v>
      </c>
      <c r="F20" s="135"/>
      <c r="G20" s="136"/>
      <c r="H20" s="137">
        <f>ROUND((ROUND(F20,2)*G20/100)+ROUND(F20,2),2)</f>
      </c>
      <c r="I20" s="138">
        <f>ROUND(H20*D20,2)</f>
      </c>
      <c r="J20" s="139" t="s">
        <v>23</v>
      </c>
    </row>
    <row r="21">
      <c r="A21" s="140" t="s">
        <v>61</v>
      </c>
      <c r="B21" s="141" t="s">
        <v>62</v>
      </c>
      <c r="C21" s="142"/>
      <c r="D21" s="143"/>
      <c r="E21" s="144"/>
      <c r="F21" s="145"/>
      <c r="G21" s="146"/>
      <c r="H21" s="147"/>
      <c r="I21" s="148">
        <f>SUM(I22:I22)</f>
      </c>
      <c r="J21" s="149" t="s">
        <v>34</v>
      </c>
    </row>
    <row r="22">
      <c r="A22" s="150" t="s">
        <v>63</v>
      </c>
      <c r="B22" s="151" t="s">
        <v>64</v>
      </c>
      <c r="C22" s="152" t="s">
        <v>65</v>
      </c>
      <c r="D22" s="153" t="n">
        <v>745.44</v>
      </c>
      <c r="E22" s="154" t="n">
        <v>3.9</v>
      </c>
      <c r="F22" s="155"/>
      <c r="G22" s="156"/>
      <c r="H22" s="157">
        <f>ROUND((ROUND(F22,2)*G22/100)+ROUND(F22,2),2)</f>
      </c>
      <c r="I22" s="158">
        <f>ROUND(H22*D22,2)</f>
      </c>
      <c r="J22" s="159" t="s">
        <v>23</v>
      </c>
    </row>
    <row r="23">
      <c r="A23" s="160" t="s">
        <v>66</v>
      </c>
      <c r="B23"/>
      <c r="C23"/>
      <c r="D23"/>
      <c r="E23"/>
      <c r="F23"/>
      <c r="G23"/>
      <c r="H23"/>
      <c r="I23" s="161">
        <f>I8+I12+I19+I21</f>
      </c>
    </row>
    <row r="33">
      <c r="E33" s="162">
        <f>DADOS!C11</f>
      </c>
      <c r="F33" s="162"/>
      <c r="G33" s="162"/>
      <c r="H33" s="162"/>
      <c r="I33" s="162"/>
    </row>
    <row r="34">
      <c r="E34" s="16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12:H12"/>
    <mergeCell ref="B19:H19"/>
    <mergeCell ref="B21:H21"/>
    <mergeCell ref="A23:H23"/>
    <mergeCell ref="E33:I33"/>
    <mergeCell ref="E34:I34"/>
  </mergeCells>
  <dataValidations count="11">
    <dataValidation type="list" sqref="G9" errorStyle="stop" allowBlank="false" showErrorMessage="true" showDropDown="false" showInputMessage="true">
      <formula1>SourceList</formula1>
    </dataValidation>
    <dataValidation type="list" sqref="G10" errorStyle="stop" allowBlank="false" showErrorMessage="true" showDropDown="false" showInputMessage="true">
      <formula1>SourceList</formula1>
    </dataValidation>
    <dataValidation type="list" sqref="G11" errorStyle="stop" allowBlank="false" showErrorMessage="true" showDropDown="false" showInputMessage="true">
      <formula1>SourceList</formula1>
    </dataValidation>
    <dataValidation type="list" sqref="G13" errorStyle="stop" allowBlank="false" showErrorMessage="true" showDropDown="false" showInputMessage="true">
      <formula1>SourceList</formula1>
    </dataValidation>
    <dataValidation type="list" sqref="G14" errorStyle="stop" allowBlank="false" showErrorMessage="true" showDropDown="false" showInputMessage="true">
      <formula1>SourceList</formula1>
    </dataValidation>
    <dataValidation type="list" sqref="G15" errorStyle="stop" allowBlank="false" showErrorMessage="true" showDropDown="false" showInputMessage="true">
      <formula1>SourceList</formula1>
    </dataValidation>
    <dataValidation type="list" sqref="G16" errorStyle="stop" allowBlank="false" showErrorMessage="true" showDropDown="false" showInputMessage="true">
      <formula1>SourceList</formula1>
    </dataValidation>
    <dataValidation type="list" sqref="G17" errorStyle="stop" allowBlank="false" showErrorMessage="true" showDropDown="false" showInputMessage="true">
      <formula1>SourceList</formula1>
    </dataValidation>
    <dataValidation type="list" sqref="G18" errorStyle="stop" allowBlank="false" showErrorMessage="true" showDropDown="false" showInputMessage="true">
      <formula1>SourceList</formula1>
    </dataValidation>
    <dataValidation type="list" sqref="G20" errorStyle="stop" allowBlank="false" showErrorMessage="true" showDropDown="false" showInputMessage="true">
      <formula1>SourceList</formula1>
    </dataValidation>
    <dataValidation type="list" sqref="G22" errorStyle="stop" allowBlank="false" showErrorMessage="true" showDropDown="false" showInputMessage="true">
      <formula1>SourceList</formula1>
    </dataValidation>
  </dataValidation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</cols>
  <sheetData>
    <row r="1">
      <c r="A1" s="164" t="s">
        <v>0</v>
      </c>
    </row>
    <row r="2">
      <c r="A2" s="164" t="s">
        <v>16</v>
      </c>
    </row>
    <row r="3">
      <c r="A3" s="164" t="s">
        <v>17</v>
      </c>
      <c r="B3" s="164" t="s">
        <f>DADOS!C3</f>
      </c>
    </row>
    <row r="4">
      <c r="A4" s="164" t="s">
        <v>18</v>
      </c>
      <c r="B4" s="164" t="s">
        <f>DADOS!C7</f>
      </c>
      <c r="G4" s="164" t="s">
        <v>19</v>
      </c>
      <c r="H4" s="166">
        <f>DADOS!C9</f>
      </c>
    </row>
    <row r="5">
      <c r="A5" s="164" t="s">
        <v>20</v>
      </c>
      <c r="B5" s="165">
        <f>DADOS!C8</f>
      </c>
      <c r="C5" s="164" t="s">
        <v>9</v>
      </c>
      <c r="D5" s="164" t="s">
        <v>21</v>
      </c>
      <c r="E5" s="164" t="s">
        <f>DADOS!C13</f>
      </c>
      <c r="F5" s="164" t="s">
        <v>9</v>
      </c>
      <c r="G5" s="164" t="s">
        <v>9</v>
      </c>
      <c r="H5" s="164" t="s">
        <v>22</v>
      </c>
      <c r="I5" s="164" t="s">
        <f>DADOS!C14</f>
      </c>
    </row>
    <row r="7">
      <c r="A7" s="167" t="s">
        <v>23</v>
      </c>
      <c r="B7" s="168" t="s">
        <v>34</v>
      </c>
      <c r="C7" s="169" t="s">
        <v>31</v>
      </c>
      <c r="D7" s="170" t="s">
        <v>67</v>
      </c>
      <c r="E7" s="171" t="s">
        <v>68</v>
      </c>
      <c r="F7" s="172" t="s">
        <v>69</v>
      </c>
      <c r="G7" s="173" t="s">
        <v>70</v>
      </c>
      <c r="H7" s="174" t="s">
        <v>71</v>
      </c>
      <c r="I7" s="175" t="s">
        <v>72</v>
      </c>
    </row>
    <row r="8">
      <c r="A8" s="176" t="s">
        <v>32</v>
      </c>
      <c r="B8" s="177" t="s">
        <v>33</v>
      </c>
      <c r="C8" s="450">
        <f>Orçamento!I8</f>
      </c>
      <c r="D8" s="178"/>
      <c r="E8" s="179">
        <f>C8*D8/100</f>
      </c>
      <c r="F8" s="180"/>
      <c r="G8" s="181">
        <f>C8*F8/100</f>
      </c>
      <c r="H8" s="182">
        <f>D8+F8</f>
      </c>
      <c r="I8" s="183">
        <f>E8+G8</f>
      </c>
    </row>
    <row r="9">
      <c r="A9" s="184" t="s">
        <v>42</v>
      </c>
      <c r="B9" s="185" t="s">
        <v>43</v>
      </c>
      <c r="C9" s="450">
        <f>Orçamento!I12</f>
      </c>
      <c r="D9" s="186"/>
      <c r="E9" s="187">
        <f>C9*D9/100</f>
      </c>
      <c r="F9" s="188"/>
      <c r="G9" s="189">
        <f>C9*F9/100</f>
      </c>
      <c r="H9" s="190">
        <f>D9+F9</f>
      </c>
      <c r="I9" s="191">
        <f>E9+G9</f>
      </c>
    </row>
    <row r="10">
      <c r="A10" s="192" t="s">
        <v>57</v>
      </c>
      <c r="B10" s="193" t="s">
        <v>58</v>
      </c>
      <c r="C10" s="450">
        <f>Orçamento!I19</f>
      </c>
      <c r="D10" s="194"/>
      <c r="E10" s="195">
        <f>C10*D10/100</f>
      </c>
      <c r="F10" s="196"/>
      <c r="G10" s="197">
        <f>C10*F10/100</f>
      </c>
      <c r="H10" s="198">
        <f>D10+F10</f>
      </c>
      <c r="I10" s="199">
        <f>E10+G10</f>
      </c>
    </row>
    <row r="11">
      <c r="A11" s="200" t="s">
        <v>61</v>
      </c>
      <c r="B11" s="201" t="s">
        <v>62</v>
      </c>
      <c r="C11" s="450">
        <f>Orçamento!I21</f>
      </c>
      <c r="D11" s="202"/>
      <c r="E11" s="203">
        <f>C11*D11/100</f>
      </c>
      <c r="F11" s="204"/>
      <c r="G11" s="205">
        <f>C11*F11/100</f>
      </c>
      <c r="H11" s="206">
        <f>D11+F11</f>
      </c>
      <c r="I11" s="207">
        <f>E11+G11</f>
      </c>
    </row>
    <row r="12">
      <c r="A12" s="208" t="s">
        <v>73</v>
      </c>
      <c r="B12" s="209"/>
      <c r="C12" s="210">
        <f>SUM(C8:C11)</f>
      </c>
      <c r="D12" s="211">
        <f>SUM(E8:E11)</f>
      </c>
      <c r="E12" s="212"/>
      <c r="F12" s="213">
        <f>SUM(G8:G11)</f>
      </c>
      <c r="G12" s="214"/>
      <c r="H12" s="215">
        <f>(I12/C12)*100</f>
      </c>
      <c r="I12" s="216">
        <f>SUM(I8:I11)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2:E12"/>
    <mergeCell ref="F12:G12"/>
    <mergeCell ref="A12:B12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217" t="s">
        <v>0</v>
      </c>
    </row>
    <row r="2">
      <c r="A2" s="217" t="s">
        <v>16</v>
      </c>
    </row>
    <row r="3">
      <c r="A3" s="217" t="s">
        <v>17</v>
      </c>
      <c r="B3" s="217" t="s">
        <f>DADOS!C3</f>
      </c>
    </row>
    <row r="4">
      <c r="A4" s="217" t="s">
        <v>18</v>
      </c>
      <c r="B4" s="217" t="s">
        <f>DADOS!C7</f>
      </c>
      <c r="G4" s="217" t="s">
        <v>19</v>
      </c>
      <c r="H4" s="219">
        <f>DADOS!C9</f>
      </c>
    </row>
    <row r="5">
      <c r="A5" s="217" t="s">
        <v>20</v>
      </c>
      <c r="B5" s="218">
        <f>DADOS!C8</f>
      </c>
      <c r="C5" s="217" t="s">
        <v>9</v>
      </c>
      <c r="D5" s="217" t="s">
        <v>21</v>
      </c>
      <c r="E5" s="217" t="s">
        <f>DADOS!C13</f>
      </c>
      <c r="F5" s="217" t="s">
        <v>9</v>
      </c>
      <c r="G5" s="217" t="s">
        <v>9</v>
      </c>
      <c r="H5" s="217" t="s">
        <v>22</v>
      </c>
      <c r="I5" s="217" t="s">
        <f>DADOS!C14</f>
      </c>
    </row>
    <row r="7">
      <c r="A7" s="220" t="s">
        <v>23</v>
      </c>
      <c r="B7" s="221" t="s">
        <v>74</v>
      </c>
      <c r="C7" s="222" t="s">
        <v>75</v>
      </c>
      <c r="D7" s="223" t="s">
        <v>76</v>
      </c>
      <c r="E7" s="224" t="s">
        <v>77</v>
      </c>
      <c r="F7" s="225"/>
      <c r="G7" s="226"/>
      <c r="H7" s="227"/>
      <c r="I7" s="228"/>
    </row>
    <row r="8">
      <c r="A8" s="229" t="s">
        <v>78</v>
      </c>
      <c r="B8" s="230" t="n">
        <v>3.0</v>
      </c>
      <c r="C8" s="231" t="n">
        <v>5.5</v>
      </c>
      <c r="D8" s="232"/>
      <c r="E8" s="233" t="s">
        <v>79</v>
      </c>
      <c r="F8" s="234"/>
      <c r="G8" s="235"/>
      <c r="H8" s="236"/>
      <c r="I8" s="237"/>
      <c r="J8" s="238">
        <f>D8/100</f>
      </c>
    </row>
    <row r="9">
      <c r="A9" s="239" t="s">
        <v>80</v>
      </c>
      <c r="B9" s="240" t="n">
        <v>0.8</v>
      </c>
      <c r="C9" s="241" t="n">
        <v>1.0</v>
      </c>
      <c r="D9" s="242"/>
      <c r="E9" s="243" t="s">
        <v>81</v>
      </c>
      <c r="F9" s="244"/>
      <c r="G9" s="245"/>
      <c r="H9" s="246"/>
      <c r="I9" s="247"/>
      <c r="J9" s="248">
        <f>D9/100</f>
      </c>
    </row>
    <row r="10">
      <c r="A10" s="249" t="s">
        <v>82</v>
      </c>
      <c r="B10" s="250" t="n">
        <v>0.97</v>
      </c>
      <c r="C10" s="251" t="n">
        <v>1.27</v>
      </c>
      <c r="D10" s="252"/>
      <c r="E10" s="253" t="s">
        <v>83</v>
      </c>
      <c r="F10" s="254"/>
      <c r="G10" s="255"/>
      <c r="H10" s="256"/>
      <c r="I10" s="257"/>
      <c r="J10" s="258">
        <f>D10/100</f>
      </c>
    </row>
    <row r="11">
      <c r="A11" s="259" t="s">
        <v>84</v>
      </c>
      <c r="B11" s="260" t="n">
        <v>0.59</v>
      </c>
      <c r="C11" s="261" t="n">
        <v>1.39</v>
      </c>
      <c r="D11" s="262"/>
      <c r="E11" s="263" t="s">
        <v>85</v>
      </c>
      <c r="F11" s="264"/>
      <c r="G11" s="265"/>
      <c r="H11" s="266"/>
      <c r="I11" s="267"/>
      <c r="J11" s="268">
        <f>D11/100</f>
      </c>
    </row>
    <row r="12">
      <c r="A12" s="269" t="s">
        <v>86</v>
      </c>
      <c r="B12" s="270" t="n">
        <v>6.16</v>
      </c>
      <c r="C12" s="271" t="n">
        <v>8.96</v>
      </c>
      <c r="D12" s="272"/>
      <c r="E12" s="273" t="s">
        <v>87</v>
      </c>
      <c r="F12" s="274"/>
      <c r="G12" s="275"/>
      <c r="H12" s="276"/>
      <c r="I12" s="277"/>
      <c r="J12" s="278">
        <f>D12/100</f>
      </c>
    </row>
    <row r="13">
      <c r="A13" s="279" t="s">
        <v>88</v>
      </c>
      <c r="B13" s="280" t="n">
        <v>5.65</v>
      </c>
      <c r="C13" s="281" t="n">
        <v>10.65</v>
      </c>
      <c r="D13" s="282">
        <f>I15+I18+I19</f>
      </c>
      <c r="E13" s="283" t="s">
        <v>89</v>
      </c>
      <c r="F13" s="284"/>
      <c r="G13" s="285"/>
      <c r="H13" s="286"/>
      <c r="I13" s="287"/>
      <c r="J13" s="288">
        <f>D13/100</f>
      </c>
    </row>
    <row r="14">
      <c r="C14" s="289" t="s">
        <v>90</v>
      </c>
      <c r="D14" s="290">
        <f>ROUND(((((1+J8+J9+J10)*(1+J11)*(1+J12)/(1-J15-J18))-1)*100),2)</f>
      </c>
    </row>
    <row r="15">
      <c r="F15" s="291" t="s">
        <v>91</v>
      </c>
      <c r="G15" s="292"/>
      <c r="H15" s="293"/>
      <c r="I15" s="294" t="n">
        <v>3.65</v>
      </c>
      <c r="J15" s="295">
        <f>I15/100</f>
      </c>
    </row>
    <row r="16">
      <c r="F16" s="296" t="s">
        <v>92</v>
      </c>
      <c r="G16" s="297"/>
      <c r="H16" s="298"/>
      <c r="I16" s="299" t="n">
        <v>2.0</v>
      </c>
      <c r="J16" s="300">
        <f>I16/100</f>
      </c>
    </row>
    <row r="17">
      <c r="F17" s="301" t="s">
        <v>93</v>
      </c>
      <c r="G17" s="302"/>
      <c r="H17" s="303"/>
      <c r="I17" s="304" t="n">
        <v>100.0</v>
      </c>
    </row>
    <row r="18">
      <c r="F18" s="305" t="s">
        <v>94</v>
      </c>
      <c r="G18" s="306"/>
      <c r="H18" s="307"/>
      <c r="I18" s="308" t="n">
        <f>((I17*I16)/100)</f>
        <v>2.0</v>
      </c>
      <c r="J18" s="309">
        <f>I18/100</f>
      </c>
    </row>
    <row r="19">
      <c r="F19" s="310" t="s">
        <v>95</v>
      </c>
      <c r="G19" s="311"/>
      <c r="H19" s="312"/>
      <c r="I19" s="313" t="n">
        <v>0.0</v>
      </c>
    </row>
    <row r="29">
      <c r="E29" s="314">
        <f>DADOS!C11</f>
      </c>
      <c r="F29" s="314"/>
      <c r="G29" s="314"/>
      <c r="H29" s="314"/>
      <c r="I29" s="314"/>
    </row>
    <row r="30">
      <c r="E30" s="315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316" t="s">
        <v>0</v>
      </c>
    </row>
    <row r="2">
      <c r="A2" s="316" t="s">
        <v>16</v>
      </c>
    </row>
    <row r="3">
      <c r="A3" s="316" t="s">
        <v>17</v>
      </c>
      <c r="B3" s="316" t="s">
        <f>DADOS!C3</f>
      </c>
    </row>
    <row r="4">
      <c r="A4" s="316" t="s">
        <v>18</v>
      </c>
      <c r="B4" s="316" t="s">
        <f>DADOS!C7</f>
      </c>
      <c r="G4" s="316" t="s">
        <v>19</v>
      </c>
      <c r="H4" s="318">
        <f>DADOS!C9</f>
      </c>
    </row>
    <row r="5">
      <c r="A5" s="316" t="s">
        <v>20</v>
      </c>
      <c r="B5" s="317">
        <f>DADOS!C8</f>
      </c>
      <c r="C5" s="316" t="s">
        <v>9</v>
      </c>
      <c r="D5" s="316" t="s">
        <v>21</v>
      </c>
      <c r="E5" s="316" t="s">
        <f>DADOS!C13</f>
      </c>
      <c r="F5" s="316" t="s">
        <v>9</v>
      </c>
      <c r="G5" s="316" t="s">
        <v>9</v>
      </c>
      <c r="H5" s="316" t="s">
        <v>22</v>
      </c>
      <c r="I5" s="316" t="s">
        <f>DADOS!C14</f>
      </c>
    </row>
    <row r="7">
      <c r="A7" s="319" t="s">
        <v>23</v>
      </c>
      <c r="B7" s="320" t="s">
        <v>74</v>
      </c>
      <c r="C7" s="321" t="s">
        <v>75</v>
      </c>
      <c r="D7" s="322" t="s">
        <v>76</v>
      </c>
      <c r="E7" s="323" t="s">
        <v>77</v>
      </c>
      <c r="F7" s="324"/>
      <c r="G7" s="325"/>
      <c r="H7" s="326"/>
      <c r="I7" s="327"/>
    </row>
    <row r="8">
      <c r="A8" s="328" t="s">
        <v>78</v>
      </c>
      <c r="B8" s="329" t="n">
        <v>1.5</v>
      </c>
      <c r="C8" s="330" t="n">
        <v>4.49</v>
      </c>
      <c r="D8" s="331"/>
      <c r="E8" s="332" t="s">
        <v>79</v>
      </c>
      <c r="F8" s="333"/>
      <c r="G8" s="334"/>
      <c r="H8" s="335"/>
      <c r="I8" s="336"/>
      <c r="J8" s="337">
        <f>D8/100</f>
      </c>
    </row>
    <row r="9">
      <c r="A9" s="338" t="s">
        <v>80</v>
      </c>
      <c r="B9" s="339" t="n">
        <v>0.3</v>
      </c>
      <c r="C9" s="340" t="n">
        <v>0.82</v>
      </c>
      <c r="D9" s="341"/>
      <c r="E9" s="342" t="s">
        <v>81</v>
      </c>
      <c r="F9" s="343"/>
      <c r="G9" s="344"/>
      <c r="H9" s="345"/>
      <c r="I9" s="346"/>
      <c r="J9" s="347">
        <f>D9/100</f>
      </c>
    </row>
    <row r="10">
      <c r="A10" s="348" t="s">
        <v>82</v>
      </c>
      <c r="B10" s="349" t="n">
        <v>0.56</v>
      </c>
      <c r="C10" s="350" t="n">
        <v>0.89</v>
      </c>
      <c r="D10" s="351"/>
      <c r="E10" s="352" t="s">
        <v>83</v>
      </c>
      <c r="F10" s="353"/>
      <c r="G10" s="354"/>
      <c r="H10" s="355"/>
      <c r="I10" s="356"/>
      <c r="J10" s="357">
        <f>D10/100</f>
      </c>
    </row>
    <row r="11">
      <c r="A11" s="358" t="s">
        <v>84</v>
      </c>
      <c r="B11" s="359" t="n">
        <v>0.85</v>
      </c>
      <c r="C11" s="360" t="n">
        <v>1.11</v>
      </c>
      <c r="D11" s="361"/>
      <c r="E11" s="362" t="s">
        <v>85</v>
      </c>
      <c r="F11" s="363"/>
      <c r="G11" s="364"/>
      <c r="H11" s="365"/>
      <c r="I11" s="366"/>
      <c r="J11" s="367">
        <f>D11/100</f>
      </c>
    </row>
    <row r="12">
      <c r="A12" s="368" t="s">
        <v>86</v>
      </c>
      <c r="B12" s="369" t="n">
        <v>3.5</v>
      </c>
      <c r="C12" s="370" t="n">
        <v>6.22</v>
      </c>
      <c r="D12" s="371"/>
      <c r="E12" s="372" t="s">
        <v>87</v>
      </c>
      <c r="F12" s="373"/>
      <c r="G12" s="374"/>
      <c r="H12" s="375"/>
      <c r="I12" s="376"/>
      <c r="J12" s="377">
        <f>D12/100</f>
      </c>
    </row>
    <row r="13">
      <c r="A13" s="378" t="s">
        <v>88</v>
      </c>
      <c r="B13" s="379" t="n">
        <v>5.65</v>
      </c>
      <c r="C13" s="380" t="n">
        <v>10.65</v>
      </c>
      <c r="D13" s="381">
        <f>I15+I18+I19</f>
      </c>
      <c r="E13" s="382" t="s">
        <v>89</v>
      </c>
      <c r="F13" s="383"/>
      <c r="G13" s="384"/>
      <c r="H13" s="385"/>
      <c r="I13" s="386"/>
      <c r="J13" s="387">
        <f>D13/100</f>
      </c>
    </row>
    <row r="14">
      <c r="C14" s="388" t="s">
        <v>90</v>
      </c>
      <c r="D14" s="389">
        <f>ROUND(((((1+J8+J9+J10)*(1+J11)*(1+J12)/(1-J15))-1)*100),2)</f>
      </c>
    </row>
    <row r="15">
      <c r="F15" s="390" t="s">
        <v>91</v>
      </c>
      <c r="G15" s="391"/>
      <c r="H15" s="392"/>
      <c r="I15" s="393" t="n">
        <v>3.65</v>
      </c>
      <c r="J15" s="394">
        <f>I15/100</f>
      </c>
    </row>
    <row r="16">
      <c r="F16" s="395" t="s">
        <v>95</v>
      </c>
      <c r="G16" s="396"/>
      <c r="H16" s="397"/>
      <c r="I16" s="398" t="n">
        <v>0.0</v>
      </c>
    </row>
    <row r="26">
      <c r="E26" s="399">
        <f>DADOS!C11</f>
      </c>
      <c r="F26" s="399"/>
      <c r="G26" s="399"/>
      <c r="H26" s="399"/>
      <c r="I26" s="399"/>
    </row>
    <row r="27">
      <c r="E27" s="400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401" t="s">
        <v>0</v>
      </c>
    </row>
    <row r="2">
      <c r="A2" s="401" t="s">
        <v>16</v>
      </c>
    </row>
    <row r="3">
      <c r="A3" s="401" t="s">
        <v>17</v>
      </c>
      <c r="B3" s="401" t="s">
        <f>DADOS!C3</f>
      </c>
    </row>
    <row r="4">
      <c r="A4" s="401" t="s">
        <v>18</v>
      </c>
      <c r="B4" s="401" t="s">
        <f>DADOS!C7</f>
      </c>
      <c r="G4" s="401" t="s">
        <v>19</v>
      </c>
      <c r="H4" s="403">
        <f>DADOS!C9</f>
      </c>
    </row>
    <row r="5">
      <c r="A5" s="401" t="s">
        <v>20</v>
      </c>
      <c r="B5" s="402">
        <f>DADOS!C8</f>
      </c>
      <c r="C5" s="401" t="s">
        <v>9</v>
      </c>
      <c r="D5" s="401" t="s">
        <v>21</v>
      </c>
      <c r="E5" s="401" t="s">
        <f>DADOS!C13</f>
      </c>
      <c r="F5" s="401" t="s">
        <v>9</v>
      </c>
      <c r="G5" s="401" t="s">
        <v>9</v>
      </c>
      <c r="H5" s="401" t="s">
        <v>22</v>
      </c>
      <c r="I5" s="401" t="s">
        <f>DADOS!C14</f>
      </c>
    </row>
    <row r="7"/>
    <row r="8">
      <c r="A8" s="404" t="s">
        <v>96</v>
      </c>
      <c r="B8" s="405" t="n">
        <v>1.1428</v>
      </c>
      <c r="C8" s="406" t="s">
        <v>97</v>
      </c>
      <c r="D8" s="407"/>
      <c r="E8" s="408"/>
      <c r="F8" s="409"/>
      <c r="G8" s="410"/>
      <c r="H8" s="411"/>
      <c r="I8" s="412"/>
    </row>
    <row r="9">
      <c r="A9" s="413" t="s">
        <v>98</v>
      </c>
      <c r="B9" s="414" t="n">
        <v>0.2</v>
      </c>
      <c r="C9" s="415" t="s">
        <v>99</v>
      </c>
      <c r="D9" s="416"/>
      <c r="E9" s="417"/>
      <c r="F9" s="418"/>
      <c r="G9" s="419"/>
      <c r="H9" s="420"/>
      <c r="I9" s="421"/>
    </row>
    <row r="10">
      <c r="A10" s="422" t="s">
        <v>100</v>
      </c>
      <c r="B10" s="423" t="n">
        <v>0.12</v>
      </c>
      <c r="C10" s="424" t="s">
        <v>101</v>
      </c>
      <c r="D10" s="425"/>
      <c r="E10" s="426"/>
      <c r="F10" s="427"/>
      <c r="G10" s="428"/>
      <c r="H10" s="429"/>
      <c r="I10" s="430"/>
    </row>
    <row r="11">
      <c r="A11" s="431" t="s">
        <v>102</v>
      </c>
      <c r="B11" s="432" t="n">
        <v>0.0</v>
      </c>
      <c r="C11" s="433" t="s">
        <v>103</v>
      </c>
      <c r="D11" s="434"/>
      <c r="E11" s="435"/>
      <c r="F11" s="436"/>
      <c r="G11" s="437"/>
      <c r="H11" s="438"/>
      <c r="I11" s="439"/>
    </row>
    <row r="12">
      <c r="A12" s="440" t="s">
        <v>104</v>
      </c>
      <c r="B12" s="441">
        <f>(((1+B8+B9)*(1+B10))/(1-B11))</f>
      </c>
      <c r="C12" t="s">
        <v>105</v>
      </c>
    </row>
    <row r="13">
      <c r="A13" s="442" t="s">
        <v>106</v>
      </c>
      <c r="B13" s="443">
        <f>((1+B10)/(1-B11))</f>
      </c>
      <c r="C13" t="s">
        <v>107</v>
      </c>
    </row>
    <row r="23">
      <c r="E23" s="444">
        <f>DADOS!C11</f>
      </c>
      <c r="F23" s="444"/>
      <c r="G23" s="444"/>
      <c r="H23" s="444"/>
      <c r="I23" s="444"/>
    </row>
    <row r="24">
      <c r="E24" s="445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446">
        <f>'BDI principal'!D14</f>
      </c>
    </row>
    <row r="2">
      <c r="A2" s="447">
        <f>'BDI equipamentos'!D14</f>
      </c>
    </row>
    <row r="3">
      <c r="A3" s="448">
        <f>'BDI Diferenciado'!B12</f>
      </c>
    </row>
    <row r="4">
      <c r="A4" s="449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2022-04-14T14:18:33Z</dcterms:created>
  <dc:creator>Apache POI</dc:creator>
</coreProperties>
</file>